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88_委員会\44_ホームページ運営委員会\☆更新依頼（2022.10-）\"/>
    </mc:Choice>
  </mc:AlternateContent>
  <workbookProtection workbookAlgorithmName="SHA-512" workbookHashValue="euTO4s2MiM8/vvLA3K2ZIflEo0O/aAObZphO1RXfoJTd3SHYHX/rRaZ/pUPS/0qEs7Ru5owN8STXfYLpdTtBVw==" workbookSaltValue="rtiSxYHyWqRGG+Bhfcrw7g==" workbookSpinCount="100000" lockStructure="1"/>
  <bookViews>
    <workbookView xWindow="-120" yWindow="-120" windowWidth="19440" windowHeight="150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U78" i="4" l="1"/>
  <c r="P54" i="4"/>
  <c r="P32" i="4"/>
  <c r="DD32" i="4"/>
  <c r="KF54" i="4"/>
  <c r="KF32" i="4"/>
  <c r="JJ78" i="4"/>
  <c r="GR54" i="4"/>
  <c r="GR32" i="4"/>
  <c r="EO78" i="4"/>
  <c r="DD54" i="4"/>
  <c r="AN78" i="4"/>
  <c r="AE32" i="4"/>
  <c r="KU54" i="4"/>
  <c r="KU32" i="4"/>
  <c r="AE54" i="4"/>
  <c r="KC78" i="4"/>
  <c r="HG54" i="4"/>
  <c r="HG32" i="4"/>
  <c r="FH78" i="4"/>
  <c r="DS54" i="4"/>
  <c r="DS32" i="4"/>
  <c r="IK54" i="4"/>
  <c r="GT78" i="4"/>
  <c r="EW54" i="4"/>
  <c r="EW32" i="4"/>
  <c r="BZ78" i="4"/>
  <c r="BI54" i="4"/>
  <c r="BI32" i="4"/>
  <c r="LY54" i="4"/>
  <c r="LY32" i="4"/>
  <c r="LO78" i="4"/>
  <c r="IK32" i="4"/>
  <c r="BG78" i="4"/>
  <c r="AT54" i="4"/>
  <c r="LJ32" i="4"/>
  <c r="KV78" i="4"/>
  <c r="HV54" i="4"/>
  <c r="HV32" i="4"/>
  <c r="GA78" i="4"/>
  <c r="EH54" i="4"/>
  <c r="EH32" i="4"/>
  <c r="AT32" i="4"/>
  <c r="LJ54" i="4"/>
</calcChain>
</file>

<file path=xl/sharedStrings.xml><?xml version="1.0" encoding="utf-8"?>
<sst xmlns="http://schemas.openxmlformats.org/spreadsheetml/2006/main" count="328" uniqueCount="182">
  <si>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</si>
  <si>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</si>
  <si>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</si>
  <si>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</si>
  <si>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</si>
  <si>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</si>
  <si>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</si>
  <si>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</si>
  <si>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</si>
  <si>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</si>
  <si>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</si>
  <si>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</si>
  <si>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</si>
  <si>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</si>
  <si>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</si>
  <si>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</si>
  <si>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</si>
  <si>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</si>
  <si>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</si>
  <si>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</si>
  <si>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</si>
  <si>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</si>
  <si>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</si>
  <si>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</si>
  <si>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</si>
  <si>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</si>
  <si>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</si>
  <si>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</si>
  <si>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</si>
  <si>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</si>
  <si>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</si>
  <si>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</si>
  <si>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</si>
  <si>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</si>
  <si>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</si>
  <si>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</si>
  <si>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</si>
  <si>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</si>
  <si>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</si>
  <si>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</si>
  <si>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</si>
  <si>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</si>
  <si>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</si>
  <si>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</si>
  <si>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</si>
  <si>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</si>
  <si>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</si>
  <si>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</si>
  <si>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</si>
  <si>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</si>
  <si>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</si>
  <si>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</si>
  <si>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</si>
  <si>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</si>
  <si>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</si>
  <si>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</si>
  <si>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</si>
  <si>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</si>
  <si>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</si>
  <si>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</si>
  <si>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</si>
  <si>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</si>
  <si>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</si>
  <si>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</si>
  <si>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</si>
  <si>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</si>
  <si>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</si>
  <si>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</si>
  <si>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</si>
  <si>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</si>
  <si>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</si>
  <si>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</si>
  <si>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</si>
  <si>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</si>
  <si>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</si>
  <si>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</si>
  <si>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</si>
  <si>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</si>
  <si>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</si>
  <si>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</si>
  <si>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</si>
  <si>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</si>
  <si>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</si>
  <si>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</si>
  <si>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</si>
  <si>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</si>
  <si>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</si>
  <si>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</si>
  <si>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</si>
  <si>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</si>
  <si>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</si>
  <si>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</si>
  <si>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</si>
  <si>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</si>
  <si>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</si>
  <si>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</si>
  <si>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</si>
  <si>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</si>
  <si>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</si>
  <si>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</si>
  <si>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</si>
  <si>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</si>
  <si>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</si>
  <si>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</si>
  <si>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</si>
  <si>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</si>
  <si>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</si>
  <si>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</si>
  <si>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</si>
  <si>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</si>
  <si>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</si>
  <si>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</si>
  <si>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</si>
  <si>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</si>
  <si>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</si>
  <si>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</si>
  <si>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</si>
  <si>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</si>
  <si>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</si>
  <si>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</si>
  <si>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</si>
  <si>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</si>
  <si>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</si>
  <si>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</si>
  <si>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</si>
  <si>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</si>
  <si>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</si>
  <si>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</si>
  <si>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</si>
  <si>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</si>
  <si>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</si>
  <si>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</si>
  <si>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</si>
  <si>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</si>
  <si>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</si>
  <si>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</si>
  <si>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</si>
  <si>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</si>
  <si>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</si>
  <si>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</si>
  <si>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</si>
  <si>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</si>
  <si>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</si>
  <si>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</si>
  <si>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</si>
  <si>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</si>
  <si>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</si>
  <si>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</si>
  <si>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</si>
  <si>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</si>
  <si>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</si>
  <si>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</si>
  <si>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</si>
  <si>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</si>
  <si>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</si>
  <si>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</si>
  <si>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</si>
  <si>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</si>
  <si>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</si>
  <si>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</si>
  <si>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</si>
  <si>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</si>
  <si>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</si>
  <si>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</si>
  <si>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</si>
  <si>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</si>
  <si>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</si>
  <si>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</si>
  <si>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</si>
  <si>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</si>
  <si>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</si>
  <si>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</si>
  <si>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</si>
  <si>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</si>
  <si>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</si>
  <si>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</si>
  <si>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</si>
  <si>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</si>
  <si>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築40年以上経過し、施設設備は老朽化が著しいため、①有形固定資産減価償却率は平均値を大きく上回っている。現在、令和7年の開院に向け、新病院棟建設工事を進めている。
　②機械備品減価償却率についても、新病院へ新たに医療機器等を整備する必要があるため、現病院においての高額医療機器等の更新は、様々な状況を判断しながら行っているため、償却率が高くなる傾向にある。
　③の1床当たりの有形固定資産は、建物の償却が終了しているため低い状況にある。</t>
    <rPh sb="5" eb="7">
      <t>イジョウ</t>
    </rPh>
    <rPh sb="20" eb="21">
      <t>イチジル</t>
    </rPh>
    <rPh sb="27" eb="29">
      <t>ユウケイ</t>
    </rPh>
    <rPh sb="29" eb="33">
      <t>コテイシサン</t>
    </rPh>
    <rPh sb="33" eb="35">
      <t>ゲンカ</t>
    </rPh>
    <rPh sb="35" eb="38">
      <t>ショウキャクリツ</t>
    </rPh>
    <rPh sb="39" eb="41">
      <t>ヘイキン</t>
    </rPh>
    <rPh sb="41" eb="42">
      <t>アタイ</t>
    </rPh>
    <rPh sb="43" eb="44">
      <t>オオ</t>
    </rPh>
    <rPh sb="46" eb="48">
      <t>ウワマワ</t>
    </rPh>
    <rPh sb="53" eb="55">
      <t>ゲンザイ</t>
    </rPh>
    <rPh sb="56" eb="58">
      <t>レイワ</t>
    </rPh>
    <rPh sb="59" eb="60">
      <t>ネン</t>
    </rPh>
    <rPh sb="61" eb="63">
      <t>カイイン</t>
    </rPh>
    <rPh sb="64" eb="65">
      <t>ム</t>
    </rPh>
    <rPh sb="67" eb="68">
      <t>シン</t>
    </rPh>
    <rPh sb="68" eb="70">
      <t>ビョウイン</t>
    </rPh>
    <rPh sb="76" eb="77">
      <t>スス</t>
    </rPh>
    <rPh sb="85" eb="87">
      <t>キカイ</t>
    </rPh>
    <rPh sb="87" eb="89">
      <t>ビヒン</t>
    </rPh>
    <rPh sb="89" eb="91">
      <t>ゲンカ</t>
    </rPh>
    <rPh sb="91" eb="94">
      <t>ショウキャクリツ</t>
    </rPh>
    <rPh sb="100" eb="101">
      <t>シン</t>
    </rPh>
    <rPh sb="101" eb="103">
      <t>ビョウイン</t>
    </rPh>
    <rPh sb="104" eb="105">
      <t>アラ</t>
    </rPh>
    <rPh sb="107" eb="111">
      <t>イリョウキキ</t>
    </rPh>
    <rPh sb="111" eb="112">
      <t>トウ</t>
    </rPh>
    <rPh sb="113" eb="115">
      <t>セイビ</t>
    </rPh>
    <rPh sb="117" eb="119">
      <t>ヒツヨウ</t>
    </rPh>
    <rPh sb="125" eb="126">
      <t>ゲン</t>
    </rPh>
    <rPh sb="126" eb="128">
      <t>ビョウイン</t>
    </rPh>
    <rPh sb="141" eb="143">
      <t>コウシン</t>
    </rPh>
    <rPh sb="145" eb="147">
      <t>サマザマ</t>
    </rPh>
    <rPh sb="148" eb="150">
      <t>ジョウキョウ</t>
    </rPh>
    <rPh sb="151" eb="153">
      <t>ハンダン</t>
    </rPh>
    <rPh sb="157" eb="158">
      <t>オコナ</t>
    </rPh>
    <rPh sb="165" eb="168">
      <t>ショウキャクリツ</t>
    </rPh>
    <rPh sb="169" eb="170">
      <t>タカ</t>
    </rPh>
    <rPh sb="173" eb="175">
      <t>ケイコウ</t>
    </rPh>
    <rPh sb="184" eb="185">
      <t>ユカ</t>
    </rPh>
    <rPh sb="185" eb="186">
      <t>ア</t>
    </rPh>
    <rPh sb="189" eb="191">
      <t>ユウケイ</t>
    </rPh>
    <rPh sb="191" eb="195">
      <t>コテイシサン</t>
    </rPh>
    <rPh sb="197" eb="199">
      <t>タテモノ</t>
    </rPh>
    <rPh sb="200" eb="202">
      <t>ショウキャク</t>
    </rPh>
    <rPh sb="203" eb="205">
      <t>シュウリョウ</t>
    </rPh>
    <rPh sb="211" eb="212">
      <t>ヒク</t>
    </rPh>
    <rPh sb="213" eb="215">
      <t>ジョウキョウ</t>
    </rPh>
    <phoneticPr fontId="5"/>
  </si>
  <si>
    <t>　令和3年度は、コロナの影響による診療制限やコロナ病床確保等により、大幅に病床利用率が低下し、医業収益も大幅な減収となった。
　ウィズコロナへ向け、地域医療支援病院として、地域の医療機関との連携をこれまで以上に深め、積極的な患者受入と退院支援を行うとともに、引き続き感染対策を行いながら病床利用率の向上や収益確保に努めていく。
　喫緊の課題である新病院建設コスト上昇をはじめ、委託料や医療材料など、原油価格高騰や原材料費の価格上昇等により、あらゆる費用が増加していくと見込んでいる。そうした社会経済情勢の急激な変化に対応できる経営基盤作りを行う必要がある。</t>
    <rPh sb="1" eb="3">
      <t>レイワ</t>
    </rPh>
    <rPh sb="4" eb="6">
      <t>ネンド</t>
    </rPh>
    <rPh sb="12" eb="14">
      <t>エイキョウ</t>
    </rPh>
    <rPh sb="17" eb="19">
      <t>シンリョウ</t>
    </rPh>
    <rPh sb="19" eb="21">
      <t>セイゲン</t>
    </rPh>
    <rPh sb="25" eb="27">
      <t>ビョウショウ</t>
    </rPh>
    <rPh sb="27" eb="29">
      <t>カクホ</t>
    </rPh>
    <rPh sb="29" eb="30">
      <t>トウ</t>
    </rPh>
    <rPh sb="34" eb="36">
      <t>オオハバ</t>
    </rPh>
    <rPh sb="37" eb="39">
      <t>ビョウショウ</t>
    </rPh>
    <rPh sb="39" eb="42">
      <t>リヨウリツ</t>
    </rPh>
    <rPh sb="43" eb="45">
      <t>テイカ</t>
    </rPh>
    <rPh sb="47" eb="49">
      <t>イギョウ</t>
    </rPh>
    <rPh sb="49" eb="51">
      <t>シュウエキ</t>
    </rPh>
    <rPh sb="52" eb="54">
      <t>オオハバ</t>
    </rPh>
    <rPh sb="55" eb="57">
      <t>ゲンシュウ</t>
    </rPh>
    <rPh sb="71" eb="72">
      <t>ム</t>
    </rPh>
    <rPh sb="102" eb="104">
      <t>イジョウ</t>
    </rPh>
    <rPh sb="112" eb="114">
      <t>カンジャ</t>
    </rPh>
    <rPh sb="117" eb="119">
      <t>タイイン</t>
    </rPh>
    <rPh sb="119" eb="121">
      <t>シエン</t>
    </rPh>
    <rPh sb="122" eb="123">
      <t>オコナ</t>
    </rPh>
    <rPh sb="135" eb="137">
      <t>タイサク</t>
    </rPh>
    <rPh sb="138" eb="139">
      <t>オコナ</t>
    </rPh>
    <rPh sb="152" eb="154">
      <t>シュウエキ</t>
    </rPh>
    <rPh sb="154" eb="156">
      <t>カクホ</t>
    </rPh>
    <rPh sb="165" eb="167">
      <t>キッキン</t>
    </rPh>
    <rPh sb="168" eb="170">
      <t>カダイ</t>
    </rPh>
    <rPh sb="173" eb="174">
      <t>シン</t>
    </rPh>
    <rPh sb="174" eb="176">
      <t>ビョウイン</t>
    </rPh>
    <rPh sb="176" eb="178">
      <t>ケンセツ</t>
    </rPh>
    <rPh sb="188" eb="191">
      <t>イタクリョウ</t>
    </rPh>
    <rPh sb="192" eb="194">
      <t>イリョウ</t>
    </rPh>
    <rPh sb="194" eb="196">
      <t>ザイリョウ</t>
    </rPh>
    <rPh sb="199" eb="201">
      <t>ゲンユ</t>
    </rPh>
    <rPh sb="201" eb="203">
      <t>カカク</t>
    </rPh>
    <rPh sb="203" eb="205">
      <t>コウトウ</t>
    </rPh>
    <rPh sb="206" eb="209">
      <t>ゲンザイリョウ</t>
    </rPh>
    <rPh sb="209" eb="210">
      <t>ヒ</t>
    </rPh>
    <rPh sb="211" eb="213">
      <t>カカク</t>
    </rPh>
    <rPh sb="213" eb="215">
      <t>ジョウショウ</t>
    </rPh>
    <rPh sb="215" eb="216">
      <t>トウ</t>
    </rPh>
    <rPh sb="224" eb="226">
      <t>ヒヨウ</t>
    </rPh>
    <rPh sb="227" eb="229">
      <t>ゾウカ</t>
    </rPh>
    <rPh sb="234" eb="236">
      <t>ミコ</t>
    </rPh>
    <rPh sb="247" eb="249">
      <t>ケイザイ</t>
    </rPh>
    <rPh sb="249" eb="251">
      <t>ジョウセイ</t>
    </rPh>
    <rPh sb="252" eb="254">
      <t>キュウゲキ</t>
    </rPh>
    <rPh sb="255" eb="257">
      <t>ヘンカ</t>
    </rPh>
    <rPh sb="258" eb="260">
      <t>タイオウ</t>
    </rPh>
    <rPh sb="263" eb="265">
      <t>ケイエイ</t>
    </rPh>
    <rPh sb="265" eb="267">
      <t>キバン</t>
    </rPh>
    <rPh sb="267" eb="268">
      <t>ヅク</t>
    </rPh>
    <rPh sb="270" eb="271">
      <t>オコナ</t>
    </rPh>
    <rPh sb="272" eb="274">
      <t>ヒツヨウ</t>
    </rPh>
    <phoneticPr fontId="5"/>
  </si>
  <si>
    <t>　地域中核病院の機能として、専門的症例や救急患者等受入、地域の医療機関との連携による総合的な医療の提供を行っている。
　二次医療圏においては、主にがん医療、小児・周産期医療、救急医療を担っており、救急医療においては、365日24時間体制で救急患者の受入を行っている。なかでも小児救急は当院小児科医に加え、開業医及び大学病院等の応援を受け、小児科医が常駐する救急医療を提供している。
　さらに、新型コロナウイルス感染症重点医療機関として、中等症患者を中心に入院受入を行った。</t>
    <rPh sb="75" eb="77">
      <t>イリョウ</t>
    </rPh>
    <rPh sb="152" eb="155">
      <t>カイギョウイ</t>
    </rPh>
    <rPh sb="155" eb="156">
      <t>オヨ</t>
    </rPh>
    <rPh sb="159" eb="161">
      <t>ビョウイン</t>
    </rPh>
    <rPh sb="166" eb="167">
      <t>ウ</t>
    </rPh>
    <rPh sb="205" eb="208">
      <t>カンセンショウ</t>
    </rPh>
    <rPh sb="208" eb="210">
      <t>ジュウテン</t>
    </rPh>
    <rPh sb="210" eb="214">
      <t>イリョウキカン</t>
    </rPh>
    <rPh sb="218" eb="221">
      <t>チュウトウショウ</t>
    </rPh>
    <rPh sb="221" eb="223">
      <t>カンジャ</t>
    </rPh>
    <rPh sb="224" eb="226">
      <t>チュウシン</t>
    </rPh>
    <rPh sb="227" eb="229">
      <t>ニュウイン</t>
    </rPh>
    <rPh sb="232" eb="233">
      <t>オコナ</t>
    </rPh>
    <phoneticPr fontId="5"/>
  </si>
  <si>
    <t xml:space="preserve">　新型コロナウイルス感染症の影響により②医業収支比率は低い水準となっているが、コロナ病床確保等を積極的に行った結果、補助金等収益の増加により①経常収支比率は大きく上昇した。
　④病床利用率は、コロナの影響による職員の休業やコロナ病床確保に伴う休床等もあり、フル稼動出来ない状況にあるため低下している。
　⑤⑥入院及び外来の1人1日当たり収益は、診療制限等による軽症患者等の減少及びコロナ関連の診療報酬加算等により増加した。
</t>
    <rPh sb="1" eb="3">
      <t>シンガタ</t>
    </rPh>
    <rPh sb="10" eb="13">
      <t>カンセンショウ</t>
    </rPh>
    <rPh sb="14" eb="16">
      <t>エイキョウ</t>
    </rPh>
    <rPh sb="20" eb="22">
      <t>イギョウ</t>
    </rPh>
    <rPh sb="22" eb="24">
      <t>シュウシ</t>
    </rPh>
    <rPh sb="24" eb="26">
      <t>ヒリツ</t>
    </rPh>
    <rPh sb="27" eb="28">
      <t>ヒク</t>
    </rPh>
    <rPh sb="29" eb="31">
      <t>スイジュン</t>
    </rPh>
    <rPh sb="42" eb="44">
      <t>ビョウショウ</t>
    </rPh>
    <rPh sb="44" eb="46">
      <t>カクホ</t>
    </rPh>
    <rPh sb="46" eb="47">
      <t>トウ</t>
    </rPh>
    <rPh sb="48" eb="51">
      <t>セッキョクテキ</t>
    </rPh>
    <rPh sb="52" eb="53">
      <t>オコナ</t>
    </rPh>
    <rPh sb="55" eb="57">
      <t>ケッカ</t>
    </rPh>
    <rPh sb="58" eb="61">
      <t>ホジョキン</t>
    </rPh>
    <rPh sb="61" eb="62">
      <t>トウ</t>
    </rPh>
    <rPh sb="62" eb="64">
      <t>シュウエキ</t>
    </rPh>
    <rPh sb="65" eb="67">
      <t>ゾウカ</t>
    </rPh>
    <rPh sb="71" eb="73">
      <t>ケイジョウ</t>
    </rPh>
    <rPh sb="73" eb="75">
      <t>シュウシ</t>
    </rPh>
    <rPh sb="75" eb="77">
      <t>ヒリツ</t>
    </rPh>
    <rPh sb="78" eb="79">
      <t>オオ</t>
    </rPh>
    <rPh sb="81" eb="83">
      <t>ジョウショウ</t>
    </rPh>
    <rPh sb="89" eb="91">
      <t>ビョウショウ</t>
    </rPh>
    <rPh sb="91" eb="94">
      <t>リヨウリツ</t>
    </rPh>
    <rPh sb="100" eb="102">
      <t>エイキョウ</t>
    </rPh>
    <rPh sb="105" eb="107">
      <t>ショクイン</t>
    </rPh>
    <rPh sb="108" eb="110">
      <t>キュウギョウ</t>
    </rPh>
    <rPh sb="119" eb="120">
      <t>トモナ</t>
    </rPh>
    <rPh sb="121" eb="123">
      <t>キュウショウ</t>
    </rPh>
    <rPh sb="123" eb="124">
      <t>トウ</t>
    </rPh>
    <rPh sb="130" eb="132">
      <t>カドウ</t>
    </rPh>
    <rPh sb="132" eb="134">
      <t>デキ</t>
    </rPh>
    <rPh sb="136" eb="138">
      <t>ジョウキョウ</t>
    </rPh>
    <rPh sb="143" eb="145">
      <t>テイカ</t>
    </rPh>
    <rPh sb="154" eb="156">
      <t>ニュウイン</t>
    </rPh>
    <rPh sb="156" eb="157">
      <t>オヨ</t>
    </rPh>
    <rPh sb="158" eb="160">
      <t>ガイライ</t>
    </rPh>
    <rPh sb="162" eb="163">
      <t>ニン</t>
    </rPh>
    <rPh sb="164" eb="165">
      <t>ニチ</t>
    </rPh>
    <rPh sb="165" eb="166">
      <t>ア</t>
    </rPh>
    <rPh sb="168" eb="170">
      <t>シュウエキ</t>
    </rPh>
    <rPh sb="172" eb="174">
      <t>シンリョウ</t>
    </rPh>
    <rPh sb="174" eb="176">
      <t>セイゲン</t>
    </rPh>
    <rPh sb="176" eb="177">
      <t>トウ</t>
    </rPh>
    <rPh sb="180" eb="182">
      <t>ケイショウ</t>
    </rPh>
    <rPh sb="186" eb="188">
      <t>ゲンショウ</t>
    </rPh>
    <rPh sb="188" eb="189">
      <t>オヨ</t>
    </rPh>
    <rPh sb="193" eb="195">
      <t>カンレン</t>
    </rPh>
    <rPh sb="200" eb="202">
      <t>カサン</t>
    </rPh>
    <rPh sb="202" eb="203">
      <t>トウ</t>
    </rPh>
    <rPh sb="206" eb="20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</si>
</sst>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89.1</c:v>
                </c:pt>
                <c:pt idx="1">
                  <c:v>94.2</c:v>
                </c:pt>
                <c:pt idx="2">
                  <c:v>93.7</c:v>
                </c:pt>
                <c:pt idx="3">
                  <c:v>79.5</c:v>
                </c:pt>
                <c:pt idx="4">
                  <c:v>73.900000000000006</c:v>
                </c:pt>
              </c:numCache>
            </c:numRef>
          </c:val>
          <c:extLst xmlns:c16r2="http://schemas.microsoft.com/office/drawing/2015/06/chart">
            <c:ext xmlns:c16="http://schemas.microsoft.com/office/drawing/2014/chart" uri="{C3380CC4-5D6E-409C-BE32-E72D297353CC}">
              <c16:uniqueId val="{00000000-C22B-4388-B470-07D6BD0694AC}"/>
            </c:ext>
          </c:extLst>
        </c:ser>
        <c:dLbls>
          <c:showLegendKey val="0"/>
          <c:showVal val="0"/>
          <c:showCatName val="0"/>
          <c:showSerName val="0"/>
          <c:showPercent val="0"/>
          <c:showBubbleSize val="0"/>
        </c:dLbls>
        <c:gapWidth val="150"/>
        <c:axId val="165037256"/>
        <c:axId val="16503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C22B-4388-B470-07D6BD0694AC}"/>
            </c:ext>
          </c:extLst>
        </c:ser>
        <c:dLbls>
          <c:showLegendKey val="0"/>
          <c:showVal val="0"/>
          <c:showCatName val="0"/>
          <c:showSerName val="0"/>
          <c:showPercent val="0"/>
          <c:showBubbleSize val="0"/>
        </c:dLbls>
        <c:marker val="1"/>
        <c:smooth val="0"/>
        <c:axId val="165037256"/>
        <c:axId val="165036080"/>
      </c:lineChart>
      <c:catAx>
        <c:axId val="165037256"/>
        <c:scaling>
          <c:orientation val="minMax"/>
        </c:scaling>
        <c:delete val="1"/>
        <c:axPos val="b"/>
        <c:numFmt formatCode="General" sourceLinked="1"/>
        <c:majorTickMark val="none"/>
        <c:minorTickMark val="none"/>
        <c:tickLblPos val="none"/>
        <c:crossAx val="165036080"/>
        <c:crosses val="autoZero"/>
        <c:auto val="1"/>
        <c:lblAlgn val="ctr"/>
        <c:lblOffset val="100"/>
        <c:noMultiLvlLbl val="1"/>
      </c:catAx>
      <c:valAx>
        <c:axId val="16503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3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3B-4677-900F-E801302913F1}"/>
            </c:ext>
          </c:extLst>
        </c:ser>
        <c:dLbls>
          <c:showLegendKey val="0"/>
          <c:showVal val="0"/>
          <c:showCatName val="0"/>
          <c:showSerName val="0"/>
          <c:showPercent val="0"/>
          <c:showBubbleSize val="0"/>
        </c:dLbls>
        <c:gapWidth val="150"/>
        <c:axId val="165037648"/>
        <c:axId val="1650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793B-4677-900F-E801302913F1}"/>
            </c:ext>
          </c:extLst>
        </c:ser>
        <c:dLbls>
          <c:showLegendKey val="0"/>
          <c:showVal val="0"/>
          <c:showCatName val="0"/>
          <c:showSerName val="0"/>
          <c:showPercent val="0"/>
          <c:showBubbleSize val="0"/>
        </c:dLbls>
        <c:marker val="1"/>
        <c:smooth val="0"/>
        <c:axId val="165037648"/>
        <c:axId val="165035688"/>
      </c:lineChart>
      <c:catAx>
        <c:axId val="165037648"/>
        <c:scaling>
          <c:orientation val="minMax"/>
        </c:scaling>
        <c:delete val="1"/>
        <c:axPos val="b"/>
        <c:numFmt formatCode="General" sourceLinked="1"/>
        <c:majorTickMark val="none"/>
        <c:minorTickMark val="none"/>
        <c:tickLblPos val="none"/>
        <c:crossAx val="165035688"/>
        <c:crosses val="autoZero"/>
        <c:auto val="1"/>
        <c:lblAlgn val="ctr"/>
        <c:lblOffset val="100"/>
        <c:noMultiLvlLbl val="1"/>
      </c:catAx>
      <c:valAx>
        <c:axId val="16503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3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98.5</c:v>
                </c:pt>
                <c:pt idx="1">
                  <c:v>101.7</c:v>
                </c:pt>
                <c:pt idx="2">
                  <c:v>101</c:v>
                </c:pt>
                <c:pt idx="3">
                  <c:v>92.3</c:v>
                </c:pt>
                <c:pt idx="4">
                  <c:v>90.3</c:v>
                </c:pt>
              </c:numCache>
            </c:numRef>
          </c:val>
          <c:extLst xmlns:c16r2="http://schemas.microsoft.com/office/drawing/2015/06/chart">
            <c:ext xmlns:c16="http://schemas.microsoft.com/office/drawing/2014/chart" uri="{C3380CC4-5D6E-409C-BE32-E72D297353CC}">
              <c16:uniqueId val="{00000000-A16B-4D85-B6D2-27038118A20B}"/>
            </c:ext>
          </c:extLst>
        </c:ser>
        <c:dLbls>
          <c:showLegendKey val="0"/>
          <c:showVal val="0"/>
          <c:showCatName val="0"/>
          <c:showSerName val="0"/>
          <c:showPercent val="0"/>
          <c:showBubbleSize val="0"/>
        </c:dLbls>
        <c:gapWidth val="150"/>
        <c:axId val="250666680"/>
        <c:axId val="25066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A16B-4D85-B6D2-27038118A20B}"/>
            </c:ext>
          </c:extLst>
        </c:ser>
        <c:dLbls>
          <c:showLegendKey val="0"/>
          <c:showVal val="0"/>
          <c:showCatName val="0"/>
          <c:showSerName val="0"/>
          <c:showPercent val="0"/>
          <c:showBubbleSize val="0"/>
        </c:dLbls>
        <c:marker val="1"/>
        <c:smooth val="0"/>
        <c:axId val="250666680"/>
        <c:axId val="250663152"/>
      </c:lineChart>
      <c:catAx>
        <c:axId val="250666680"/>
        <c:scaling>
          <c:orientation val="minMax"/>
        </c:scaling>
        <c:delete val="1"/>
        <c:axPos val="b"/>
        <c:numFmt formatCode="General" sourceLinked="1"/>
        <c:majorTickMark val="none"/>
        <c:minorTickMark val="none"/>
        <c:tickLblPos val="none"/>
        <c:crossAx val="250663152"/>
        <c:crosses val="autoZero"/>
        <c:auto val="1"/>
        <c:lblAlgn val="ctr"/>
        <c:lblOffset val="100"/>
        <c:noMultiLvlLbl val="1"/>
      </c:catAx>
      <c:valAx>
        <c:axId val="25066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6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101.5</c:v>
                </c:pt>
                <c:pt idx="1">
                  <c:v>104.4</c:v>
                </c:pt>
                <c:pt idx="2">
                  <c:v>103.7</c:v>
                </c:pt>
                <c:pt idx="3">
                  <c:v>108.4</c:v>
                </c:pt>
                <c:pt idx="4">
                  <c:v>113.7</c:v>
                </c:pt>
              </c:numCache>
            </c:numRef>
          </c:val>
          <c:extLst xmlns:c16r2="http://schemas.microsoft.com/office/drawing/2015/06/chart">
            <c:ext xmlns:c16="http://schemas.microsoft.com/office/drawing/2014/chart" uri="{C3380CC4-5D6E-409C-BE32-E72D297353CC}">
              <c16:uniqueId val="{00000000-A671-4BBB-B2A5-7243F4A709FC}"/>
            </c:ext>
          </c:extLst>
        </c:ser>
        <c:dLbls>
          <c:showLegendKey val="0"/>
          <c:showVal val="0"/>
          <c:showCatName val="0"/>
          <c:showSerName val="0"/>
          <c:showPercent val="0"/>
          <c:showBubbleSize val="0"/>
        </c:dLbls>
        <c:gapWidth val="150"/>
        <c:axId val="250666288"/>
        <c:axId val="2506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A671-4BBB-B2A5-7243F4A709FC}"/>
            </c:ext>
          </c:extLst>
        </c:ser>
        <c:dLbls>
          <c:showLegendKey val="0"/>
          <c:showVal val="0"/>
          <c:showCatName val="0"/>
          <c:showSerName val="0"/>
          <c:showPercent val="0"/>
          <c:showBubbleSize val="0"/>
        </c:dLbls>
        <c:marker val="1"/>
        <c:smooth val="0"/>
        <c:axId val="250666288"/>
        <c:axId val="250669032"/>
      </c:lineChart>
      <c:catAx>
        <c:axId val="250666288"/>
        <c:scaling>
          <c:orientation val="minMax"/>
        </c:scaling>
        <c:delete val="1"/>
        <c:axPos val="b"/>
        <c:numFmt formatCode="General" sourceLinked="1"/>
        <c:majorTickMark val="none"/>
        <c:minorTickMark val="none"/>
        <c:tickLblPos val="none"/>
        <c:crossAx val="250669032"/>
        <c:crosses val="autoZero"/>
        <c:auto val="1"/>
        <c:lblAlgn val="ctr"/>
        <c:lblOffset val="100"/>
        <c:noMultiLvlLbl val="1"/>
      </c:catAx>
      <c:valAx>
        <c:axId val="25066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5066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81.8</c:v>
                </c:pt>
                <c:pt idx="1">
                  <c:v>86.1</c:v>
                </c:pt>
                <c:pt idx="2">
                  <c:v>87</c:v>
                </c:pt>
                <c:pt idx="3">
                  <c:v>84.9</c:v>
                </c:pt>
                <c:pt idx="4">
                  <c:v>74.3</c:v>
                </c:pt>
              </c:numCache>
            </c:numRef>
          </c:val>
          <c:extLst xmlns:c16r2="http://schemas.microsoft.com/office/drawing/2015/06/chart">
            <c:ext xmlns:c16="http://schemas.microsoft.com/office/drawing/2014/chart" uri="{C3380CC4-5D6E-409C-BE32-E72D297353CC}">
              <c16:uniqueId val="{00000000-87CC-4964-AC8D-FAED0EE5E2AE}"/>
            </c:ext>
          </c:extLst>
        </c:ser>
        <c:dLbls>
          <c:showLegendKey val="0"/>
          <c:showVal val="0"/>
          <c:showCatName val="0"/>
          <c:showSerName val="0"/>
          <c:showPercent val="0"/>
          <c:showBubbleSize val="0"/>
        </c:dLbls>
        <c:gapWidth val="150"/>
        <c:axId val="250663936"/>
        <c:axId val="2506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87CC-4964-AC8D-FAED0EE5E2AE}"/>
            </c:ext>
          </c:extLst>
        </c:ser>
        <c:dLbls>
          <c:showLegendKey val="0"/>
          <c:showVal val="0"/>
          <c:showCatName val="0"/>
          <c:showSerName val="0"/>
          <c:showPercent val="0"/>
          <c:showBubbleSize val="0"/>
        </c:dLbls>
        <c:marker val="1"/>
        <c:smooth val="0"/>
        <c:axId val="250663936"/>
        <c:axId val="250662368"/>
      </c:lineChart>
      <c:catAx>
        <c:axId val="250663936"/>
        <c:scaling>
          <c:orientation val="minMax"/>
        </c:scaling>
        <c:delete val="1"/>
        <c:axPos val="b"/>
        <c:numFmt formatCode="General" sourceLinked="1"/>
        <c:majorTickMark val="none"/>
        <c:minorTickMark val="none"/>
        <c:tickLblPos val="none"/>
        <c:crossAx val="250662368"/>
        <c:crosses val="autoZero"/>
        <c:auto val="1"/>
        <c:lblAlgn val="ctr"/>
        <c:lblOffset val="100"/>
        <c:noMultiLvlLbl val="1"/>
      </c:catAx>
      <c:valAx>
        <c:axId val="25066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c:v>
                </c:pt>
                <c:pt idx="1">
                  <c:v>80.2</c:v>
                </c:pt>
                <c:pt idx="2">
                  <c:v>82.1</c:v>
                </c:pt>
                <c:pt idx="3">
                  <c:v>78.2</c:v>
                </c:pt>
                <c:pt idx="4">
                  <c:v>70.400000000000006</c:v>
                </c:pt>
              </c:numCache>
            </c:numRef>
          </c:val>
          <c:extLst xmlns:c16r2="http://schemas.microsoft.com/office/drawing/2015/06/chart">
            <c:ext xmlns:c16="http://schemas.microsoft.com/office/drawing/2014/chart" uri="{C3380CC4-5D6E-409C-BE32-E72D297353CC}">
              <c16:uniqueId val="{00000000-77DD-4ACE-B22F-FC0E61C4D3B9}"/>
            </c:ext>
          </c:extLst>
        </c:ser>
        <c:dLbls>
          <c:showLegendKey val="0"/>
          <c:showVal val="0"/>
          <c:showCatName val="0"/>
          <c:showSerName val="0"/>
          <c:showPercent val="0"/>
          <c:showBubbleSize val="0"/>
        </c:dLbls>
        <c:gapWidth val="150"/>
        <c:axId val="250662760"/>
        <c:axId val="25066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77DD-4ACE-B22F-FC0E61C4D3B9}"/>
            </c:ext>
          </c:extLst>
        </c:ser>
        <c:dLbls>
          <c:showLegendKey val="0"/>
          <c:showVal val="0"/>
          <c:showCatName val="0"/>
          <c:showSerName val="0"/>
          <c:showPercent val="0"/>
          <c:showBubbleSize val="0"/>
        </c:dLbls>
        <c:marker val="1"/>
        <c:smooth val="0"/>
        <c:axId val="250662760"/>
        <c:axId val="250664328"/>
      </c:lineChart>
      <c:catAx>
        <c:axId val="250662760"/>
        <c:scaling>
          <c:orientation val="minMax"/>
        </c:scaling>
        <c:delete val="1"/>
        <c:axPos val="b"/>
        <c:numFmt formatCode="General" sourceLinked="1"/>
        <c:majorTickMark val="none"/>
        <c:minorTickMark val="none"/>
        <c:tickLblPos val="none"/>
        <c:crossAx val="250664328"/>
        <c:crosses val="autoZero"/>
        <c:auto val="1"/>
        <c:lblAlgn val="ctr"/>
        <c:lblOffset val="100"/>
        <c:noMultiLvlLbl val="1"/>
      </c:catAx>
      <c:valAx>
        <c:axId val="25066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6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12884860</c:v>
                </c:pt>
                <c:pt idx="1">
                  <c:v>13132996</c:v>
                </c:pt>
                <c:pt idx="2">
                  <c:v>13530983</c:v>
                </c:pt>
                <c:pt idx="3">
                  <c:v>13945281</c:v>
                </c:pt>
                <c:pt idx="4">
                  <c:v>16153521</c:v>
                </c:pt>
              </c:numCache>
            </c:numRef>
          </c:val>
          <c:extLst xmlns:c16r2="http://schemas.microsoft.com/office/drawing/2015/06/chart">
            <c:ext xmlns:c16="http://schemas.microsoft.com/office/drawing/2014/chart" uri="{C3380CC4-5D6E-409C-BE32-E72D297353CC}">
              <c16:uniqueId val="{00000000-7967-4A4C-A826-1ABB3FB98E55}"/>
            </c:ext>
          </c:extLst>
        </c:ser>
        <c:dLbls>
          <c:showLegendKey val="0"/>
          <c:showVal val="0"/>
          <c:showCatName val="0"/>
          <c:showSerName val="0"/>
          <c:showPercent val="0"/>
          <c:showBubbleSize val="0"/>
        </c:dLbls>
        <c:gapWidth val="150"/>
        <c:axId val="250665112"/>
        <c:axId val="25066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7967-4A4C-A826-1ABB3FB98E55}"/>
            </c:ext>
          </c:extLst>
        </c:ser>
        <c:dLbls>
          <c:showLegendKey val="0"/>
          <c:showVal val="0"/>
          <c:showCatName val="0"/>
          <c:showSerName val="0"/>
          <c:showPercent val="0"/>
          <c:showBubbleSize val="0"/>
        </c:dLbls>
        <c:marker val="1"/>
        <c:smooth val="0"/>
        <c:axId val="250665112"/>
        <c:axId val="250664720"/>
      </c:lineChart>
      <c:catAx>
        <c:axId val="250665112"/>
        <c:scaling>
          <c:orientation val="minMax"/>
        </c:scaling>
        <c:delete val="1"/>
        <c:axPos val="b"/>
        <c:numFmt formatCode="General" sourceLinked="1"/>
        <c:majorTickMark val="none"/>
        <c:minorTickMark val="none"/>
        <c:tickLblPos val="none"/>
        <c:crossAx val="250664720"/>
        <c:crosses val="autoZero"/>
        <c:auto val="1"/>
        <c:lblAlgn val="ctr"/>
        <c:lblOffset val="100"/>
        <c:noMultiLvlLbl val="1"/>
      </c:catAx>
      <c:valAx>
        <c:axId val="250664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66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23.3</c:v>
                </c:pt>
                <c:pt idx="2">
                  <c:v>24.1</c:v>
                </c:pt>
                <c:pt idx="3">
                  <c:v>22.1</c:v>
                </c:pt>
                <c:pt idx="4">
                  <c:v>21.2</c:v>
                </c:pt>
              </c:numCache>
            </c:numRef>
          </c:val>
          <c:extLst xmlns:c16r2="http://schemas.microsoft.com/office/drawing/2015/06/chart">
            <c:ext xmlns:c16="http://schemas.microsoft.com/office/drawing/2014/chart" uri="{C3380CC4-5D6E-409C-BE32-E72D297353CC}">
              <c16:uniqueId val="{00000000-BFFD-49C4-9E7B-57C7B0E512E1}"/>
            </c:ext>
          </c:extLst>
        </c:ser>
        <c:dLbls>
          <c:showLegendKey val="0"/>
          <c:showVal val="0"/>
          <c:showCatName val="0"/>
          <c:showSerName val="0"/>
          <c:showPercent val="0"/>
          <c:showBubbleSize val="0"/>
        </c:dLbls>
        <c:gapWidth val="150"/>
        <c:axId val="251256024"/>
        <c:axId val="2512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BFFD-49C4-9E7B-57C7B0E512E1}"/>
            </c:ext>
          </c:extLst>
        </c:ser>
        <c:dLbls>
          <c:showLegendKey val="0"/>
          <c:showVal val="0"/>
          <c:showCatName val="0"/>
          <c:showSerName val="0"/>
          <c:showPercent val="0"/>
          <c:showBubbleSize val="0"/>
        </c:dLbls>
        <c:marker val="1"/>
        <c:smooth val="0"/>
        <c:axId val="251256024"/>
        <c:axId val="251256416"/>
      </c:lineChart>
      <c:catAx>
        <c:axId val="251256024"/>
        <c:scaling>
          <c:orientation val="minMax"/>
        </c:scaling>
        <c:delete val="1"/>
        <c:axPos val="b"/>
        <c:numFmt formatCode="General" sourceLinked="1"/>
        <c:majorTickMark val="none"/>
        <c:minorTickMark val="none"/>
        <c:tickLblPos val="none"/>
        <c:crossAx val="251256416"/>
        <c:crosses val="autoZero"/>
        <c:auto val="1"/>
        <c:lblAlgn val="ctr"/>
        <c:lblOffset val="100"/>
        <c:noMultiLvlLbl val="1"/>
      </c:catAx>
      <c:valAx>
        <c:axId val="25125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25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55.8</c:v>
                </c:pt>
                <c:pt idx="1">
                  <c:v>52.9</c:v>
                </c:pt>
                <c:pt idx="2">
                  <c:v>53.9</c:v>
                </c:pt>
                <c:pt idx="3">
                  <c:v>52.5</c:v>
                </c:pt>
                <c:pt idx="4">
                  <c:v>49.2</c:v>
                </c:pt>
              </c:numCache>
            </c:numRef>
          </c:val>
          <c:extLst xmlns:c16r2="http://schemas.microsoft.com/office/drawing/2015/06/chart">
            <c:ext xmlns:c16="http://schemas.microsoft.com/office/drawing/2014/chart" uri="{C3380CC4-5D6E-409C-BE32-E72D297353CC}">
              <c16:uniqueId val="{00000000-FBB3-4F53-9BA9-7DF004D0C0E6}"/>
            </c:ext>
          </c:extLst>
        </c:ser>
        <c:dLbls>
          <c:showLegendKey val="0"/>
          <c:showVal val="0"/>
          <c:showCatName val="0"/>
          <c:showSerName val="0"/>
          <c:showPercent val="0"/>
          <c:showBubbleSize val="0"/>
        </c:dLbls>
        <c:gapWidth val="150"/>
        <c:axId val="251255632"/>
        <c:axId val="2512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FBB3-4F53-9BA9-7DF004D0C0E6}"/>
            </c:ext>
          </c:extLst>
        </c:ser>
        <c:dLbls>
          <c:showLegendKey val="0"/>
          <c:showVal val="0"/>
          <c:showCatName val="0"/>
          <c:showSerName val="0"/>
          <c:showPercent val="0"/>
          <c:showBubbleSize val="0"/>
        </c:dLbls>
        <c:marker val="1"/>
        <c:smooth val="0"/>
        <c:axId val="251255632"/>
        <c:axId val="251251712"/>
      </c:lineChart>
      <c:catAx>
        <c:axId val="251255632"/>
        <c:scaling>
          <c:orientation val="minMax"/>
        </c:scaling>
        <c:delete val="1"/>
        <c:axPos val="b"/>
        <c:numFmt formatCode="General" sourceLinked="1"/>
        <c:majorTickMark val="none"/>
        <c:minorTickMark val="none"/>
        <c:tickLblPos val="none"/>
        <c:crossAx val="251251712"/>
        <c:crosses val="autoZero"/>
        <c:auto val="1"/>
        <c:lblAlgn val="ctr"/>
        <c:lblOffset val="100"/>
        <c:noMultiLvlLbl val="1"/>
      </c:catAx>
      <c:valAx>
        <c:axId val="2512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25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18146</c:v>
                </c:pt>
                <c:pt idx="1">
                  <c:v>18779</c:v>
                </c:pt>
                <c:pt idx="2">
                  <c:v>19477</c:v>
                </c:pt>
                <c:pt idx="3">
                  <c:v>24235</c:v>
                </c:pt>
                <c:pt idx="4">
                  <c:v>26538</c:v>
                </c:pt>
              </c:numCache>
            </c:numRef>
          </c:val>
          <c:extLst xmlns:c16r2="http://schemas.microsoft.com/office/drawing/2015/06/chart">
            <c:ext xmlns:c16="http://schemas.microsoft.com/office/drawing/2014/chart" uri="{C3380CC4-5D6E-409C-BE32-E72D297353CC}">
              <c16:uniqueId val="{00000000-77E2-46BB-973B-C9E8E14588AD}"/>
            </c:ext>
          </c:extLst>
        </c:ser>
        <c:dLbls>
          <c:showLegendKey val="0"/>
          <c:showVal val="0"/>
          <c:showCatName val="0"/>
          <c:showSerName val="0"/>
          <c:showPercent val="0"/>
          <c:showBubbleSize val="0"/>
        </c:dLbls>
        <c:gapWidth val="150"/>
        <c:axId val="251254064"/>
        <c:axId val="25125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77E2-46BB-973B-C9E8E14588AD}"/>
            </c:ext>
          </c:extLst>
        </c:ser>
        <c:dLbls>
          <c:showLegendKey val="0"/>
          <c:showVal val="0"/>
          <c:showCatName val="0"/>
          <c:showSerName val="0"/>
          <c:showPercent val="0"/>
          <c:showBubbleSize val="0"/>
        </c:dLbls>
        <c:marker val="1"/>
        <c:smooth val="0"/>
        <c:axId val="251254064"/>
        <c:axId val="251252496"/>
      </c:lineChart>
      <c:catAx>
        <c:axId val="251254064"/>
        <c:scaling>
          <c:orientation val="minMax"/>
        </c:scaling>
        <c:delete val="1"/>
        <c:axPos val="b"/>
        <c:numFmt formatCode="General" sourceLinked="1"/>
        <c:majorTickMark val="none"/>
        <c:minorTickMark val="none"/>
        <c:tickLblPos val="none"/>
        <c:crossAx val="251252496"/>
        <c:crosses val="autoZero"/>
        <c:auto val="1"/>
        <c:lblAlgn val="ctr"/>
        <c:lblOffset val="100"/>
        <c:noMultiLvlLbl val="1"/>
      </c:catAx>
      <c:valAx>
        <c:axId val="25125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25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59446</c:v>
                </c:pt>
                <c:pt idx="1">
                  <c:v>61266</c:v>
                </c:pt>
                <c:pt idx="2">
                  <c:v>62397</c:v>
                </c:pt>
                <c:pt idx="3">
                  <c:v>68028</c:v>
                </c:pt>
                <c:pt idx="4">
                  <c:v>74090</c:v>
                </c:pt>
              </c:numCache>
            </c:numRef>
          </c:val>
          <c:extLst xmlns:c16r2="http://schemas.microsoft.com/office/drawing/2015/06/chart">
            <c:ext xmlns:c16="http://schemas.microsoft.com/office/drawing/2014/chart" uri="{C3380CC4-5D6E-409C-BE32-E72D297353CC}">
              <c16:uniqueId val="{00000000-FF1D-4C61-816F-18C087D4BB4A}"/>
            </c:ext>
          </c:extLst>
        </c:ser>
        <c:dLbls>
          <c:showLegendKey val="0"/>
          <c:showVal val="0"/>
          <c:showCatName val="0"/>
          <c:showSerName val="0"/>
          <c:showPercent val="0"/>
          <c:showBubbleSize val="0"/>
        </c:dLbls>
        <c:gapWidth val="150"/>
        <c:axId val="251254456"/>
        <c:axId val="25124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FF1D-4C61-816F-18C087D4BB4A}"/>
            </c:ext>
          </c:extLst>
        </c:ser>
        <c:dLbls>
          <c:showLegendKey val="0"/>
          <c:showVal val="0"/>
          <c:showCatName val="0"/>
          <c:showSerName val="0"/>
          <c:showPercent val="0"/>
          <c:showBubbleSize val="0"/>
        </c:dLbls>
        <c:marker val="1"/>
        <c:smooth val="0"/>
        <c:axId val="251254456"/>
        <c:axId val="251249360"/>
      </c:lineChart>
      <c:catAx>
        <c:axId val="251254456"/>
        <c:scaling>
          <c:orientation val="minMax"/>
        </c:scaling>
        <c:delete val="1"/>
        <c:axPos val="b"/>
        <c:numFmt formatCode="General" sourceLinked="1"/>
        <c:majorTickMark val="none"/>
        <c:minorTickMark val="none"/>
        <c:tickLblPos val="none"/>
        <c:crossAx val="251249360"/>
        <c:crosses val="autoZero"/>
        <c:auto val="1"/>
        <c:lblAlgn val="ctr"/>
        <c:lblOffset val="100"/>
        <c:noMultiLvlLbl val="1"/>
      </c:catAx>
      <c:valAx>
        <c:axId val="25124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25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沖縄県地方独立行政法人那覇市立病院　那覇市立病院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31452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455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101.5</v>
      </c>
      <c r="Q33" s="129"/>
      <c r="R33" s="129"/>
      <c r="S33" s="129"/>
      <c r="T33" s="129"/>
      <c r="U33" s="129"/>
      <c r="V33" s="129"/>
      <c r="W33" s="129"/>
      <c r="X33" s="129"/>
      <c r="Y33" s="129"/>
      <c r="Z33" s="129"/>
      <c r="AA33" s="129"/>
      <c r="AB33" s="129"/>
      <c r="AC33" s="129"/>
      <c r="AD33" s="130"/>
      <c r="AE33" s="128">
        <f>データ!AJ7</f>
        <v>104.4</v>
      </c>
      <c r="AF33" s="129"/>
      <c r="AG33" s="129"/>
      <c r="AH33" s="129"/>
      <c r="AI33" s="129"/>
      <c r="AJ33" s="129"/>
      <c r="AK33" s="129"/>
      <c r="AL33" s="129"/>
      <c r="AM33" s="129"/>
      <c r="AN33" s="129"/>
      <c r="AO33" s="129"/>
      <c r="AP33" s="129"/>
      <c r="AQ33" s="129"/>
      <c r="AR33" s="129"/>
      <c r="AS33" s="130"/>
      <c r="AT33" s="128">
        <f>データ!AK7</f>
        <v>103.7</v>
      </c>
      <c r="AU33" s="129"/>
      <c r="AV33" s="129"/>
      <c r="AW33" s="129"/>
      <c r="AX33" s="129"/>
      <c r="AY33" s="129"/>
      <c r="AZ33" s="129"/>
      <c r="BA33" s="129"/>
      <c r="BB33" s="129"/>
      <c r="BC33" s="129"/>
      <c r="BD33" s="129"/>
      <c r="BE33" s="129"/>
      <c r="BF33" s="129"/>
      <c r="BG33" s="129"/>
      <c r="BH33" s="130"/>
      <c r="BI33" s="128">
        <f>データ!AL7</f>
        <v>108.4</v>
      </c>
      <c r="BJ33" s="129"/>
      <c r="BK33" s="129"/>
      <c r="BL33" s="129"/>
      <c r="BM33" s="129"/>
      <c r="BN33" s="129"/>
      <c r="BO33" s="129"/>
      <c r="BP33" s="129"/>
      <c r="BQ33" s="129"/>
      <c r="BR33" s="129"/>
      <c r="BS33" s="129"/>
      <c r="BT33" s="129"/>
      <c r="BU33" s="129"/>
      <c r="BV33" s="129"/>
      <c r="BW33" s="130"/>
      <c r="BX33" s="128">
        <f>データ!AM7</f>
        <v>113.7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98.5</v>
      </c>
      <c r="DE33" s="129"/>
      <c r="DF33" s="129"/>
      <c r="DG33" s="129"/>
      <c r="DH33" s="129"/>
      <c r="DI33" s="129"/>
      <c r="DJ33" s="129"/>
      <c r="DK33" s="129"/>
      <c r="DL33" s="129"/>
      <c r="DM33" s="129"/>
      <c r="DN33" s="129"/>
      <c r="DO33" s="129"/>
      <c r="DP33" s="129"/>
      <c r="DQ33" s="129"/>
      <c r="DR33" s="130"/>
      <c r="DS33" s="128">
        <f>データ!AU7</f>
        <v>101.7</v>
      </c>
      <c r="DT33" s="129"/>
      <c r="DU33" s="129"/>
      <c r="DV33" s="129"/>
      <c r="DW33" s="129"/>
      <c r="DX33" s="129"/>
      <c r="DY33" s="129"/>
      <c r="DZ33" s="129"/>
      <c r="EA33" s="129"/>
      <c r="EB33" s="129"/>
      <c r="EC33" s="129"/>
      <c r="ED33" s="129"/>
      <c r="EE33" s="129"/>
      <c r="EF33" s="129"/>
      <c r="EG33" s="130"/>
      <c r="EH33" s="128">
        <f>データ!AV7</f>
        <v>101</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89.1</v>
      </c>
      <c r="KG33" s="129"/>
      <c r="KH33" s="129"/>
      <c r="KI33" s="129"/>
      <c r="KJ33" s="129"/>
      <c r="KK33" s="129"/>
      <c r="KL33" s="129"/>
      <c r="KM33" s="129"/>
      <c r="KN33" s="129"/>
      <c r="KO33" s="129"/>
      <c r="KP33" s="129"/>
      <c r="KQ33" s="129"/>
      <c r="KR33" s="129"/>
      <c r="KS33" s="129"/>
      <c r="KT33" s="130"/>
      <c r="KU33" s="128">
        <f>データ!BQ7</f>
        <v>94.2</v>
      </c>
      <c r="KV33" s="129"/>
      <c r="KW33" s="129"/>
      <c r="KX33" s="129"/>
      <c r="KY33" s="129"/>
      <c r="KZ33" s="129"/>
      <c r="LA33" s="129"/>
      <c r="LB33" s="129"/>
      <c r="LC33" s="129"/>
      <c r="LD33" s="129"/>
      <c r="LE33" s="129"/>
      <c r="LF33" s="129"/>
      <c r="LG33" s="129"/>
      <c r="LH33" s="129"/>
      <c r="LI33" s="130"/>
      <c r="LJ33" s="128">
        <f>データ!BR7</f>
        <v>93.7</v>
      </c>
      <c r="LK33" s="129"/>
      <c r="LL33" s="129"/>
      <c r="LM33" s="129"/>
      <c r="LN33" s="129"/>
      <c r="LO33" s="129"/>
      <c r="LP33" s="129"/>
      <c r="LQ33" s="129"/>
      <c r="LR33" s="129"/>
      <c r="LS33" s="129"/>
      <c r="LT33" s="129"/>
      <c r="LU33" s="129"/>
      <c r="LV33" s="129"/>
      <c r="LW33" s="129"/>
      <c r="LX33" s="130"/>
      <c r="LY33" s="128">
        <f>データ!BS7</f>
        <v>79.5</v>
      </c>
      <c r="LZ33" s="129"/>
      <c r="MA33" s="129"/>
      <c r="MB33" s="129"/>
      <c r="MC33" s="129"/>
      <c r="MD33" s="129"/>
      <c r="ME33" s="129"/>
      <c r="MF33" s="129"/>
      <c r="MG33" s="129"/>
      <c r="MH33" s="129"/>
      <c r="MI33" s="129"/>
      <c r="MJ33" s="129"/>
      <c r="MK33" s="129"/>
      <c r="ML33" s="129"/>
      <c r="MM33" s="130"/>
      <c r="MN33" s="128">
        <f>データ!BT7</f>
        <v>73.900000000000006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59446</v>
      </c>
      <c r="Q55" s="138"/>
      <c r="R55" s="138"/>
      <c r="S55" s="138"/>
      <c r="T55" s="138"/>
      <c r="U55" s="138"/>
      <c r="V55" s="138"/>
      <c r="W55" s="138"/>
      <c r="X55" s="138"/>
      <c r="Y55" s="138"/>
      <c r="Z55" s="138"/>
      <c r="AA55" s="138"/>
      <c r="AB55" s="138"/>
      <c r="AC55" s="138"/>
      <c r="AD55" s="139"/>
      <c r="AE55" s="137">
        <f>データ!CB7</f>
        <v>61266</v>
      </c>
      <c r="AF55" s="138"/>
      <c r="AG55" s="138"/>
      <c r="AH55" s="138"/>
      <c r="AI55" s="138"/>
      <c r="AJ55" s="138"/>
      <c r="AK55" s="138"/>
      <c r="AL55" s="138"/>
      <c r="AM55" s="138"/>
      <c r="AN55" s="138"/>
      <c r="AO55" s="138"/>
      <c r="AP55" s="138"/>
      <c r="AQ55" s="138"/>
      <c r="AR55" s="138"/>
      <c r="AS55" s="139"/>
      <c r="AT55" s="137">
        <f>データ!CC7</f>
        <v>62397</v>
      </c>
      <c r="AU55" s="138"/>
      <c r="AV55" s="138"/>
      <c r="AW55" s="138"/>
      <c r="AX55" s="138"/>
      <c r="AY55" s="138"/>
      <c r="AZ55" s="138"/>
      <c r="BA55" s="138"/>
      <c r="BB55" s="138"/>
      <c r="BC55" s="138"/>
      <c r="BD55" s="138"/>
      <c r="BE55" s="138"/>
      <c r="BF55" s="138"/>
      <c r="BG55" s="138"/>
      <c r="BH55" s="139"/>
      <c r="BI55" s="137">
        <f>データ!CD7</f>
        <v>68028</v>
      </c>
      <c r="BJ55" s="138"/>
      <c r="BK55" s="138"/>
      <c r="BL55" s="138"/>
      <c r="BM55" s="138"/>
      <c r="BN55" s="138"/>
      <c r="BO55" s="138"/>
      <c r="BP55" s="138"/>
      <c r="BQ55" s="138"/>
      <c r="BR55" s="138"/>
      <c r="BS55" s="138"/>
      <c r="BT55" s="138"/>
      <c r="BU55" s="138"/>
      <c r="BV55" s="138"/>
      <c r="BW55" s="139"/>
      <c r="BX55" s="137">
        <f>データ!CE7</f>
        <v>74090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18146</v>
      </c>
      <c r="DE55" s="138"/>
      <c r="DF55" s="138"/>
      <c r="DG55" s="138"/>
      <c r="DH55" s="138"/>
      <c r="DI55" s="138"/>
      <c r="DJ55" s="138"/>
      <c r="DK55" s="138"/>
      <c r="DL55" s="138"/>
      <c r="DM55" s="138"/>
      <c r="DN55" s="138"/>
      <c r="DO55" s="138"/>
      <c r="DP55" s="138"/>
      <c r="DQ55" s="138"/>
      <c r="DR55" s="139"/>
      <c r="DS55" s="137">
        <f>データ!CM7</f>
        <v>18779</v>
      </c>
      <c r="DT55" s="138"/>
      <c r="DU55" s="138"/>
      <c r="DV55" s="138"/>
      <c r="DW55" s="138"/>
      <c r="DX55" s="138"/>
      <c r="DY55" s="138"/>
      <c r="DZ55" s="138"/>
      <c r="EA55" s="138"/>
      <c r="EB55" s="138"/>
      <c r="EC55" s="138"/>
      <c r="ED55" s="138"/>
      <c r="EE55" s="138"/>
      <c r="EF55" s="138"/>
      <c r="EG55" s="139"/>
      <c r="EH55" s="137">
        <f>データ!CN7</f>
        <v>19477</v>
      </c>
      <c r="EI55" s="138"/>
      <c r="EJ55" s="138"/>
      <c r="EK55" s="138"/>
      <c r="EL55" s="138"/>
      <c r="EM55" s="138"/>
      <c r="EN55" s="138"/>
      <c r="EO55" s="138"/>
      <c r="EP55" s="138"/>
      <c r="EQ55" s="138"/>
      <c r="ER55" s="138"/>
      <c r="ES55" s="138"/>
      <c r="ET55" s="138"/>
      <c r="EU55" s="138"/>
      <c r="EV55" s="139"/>
      <c r="EW55" s="137">
        <f>データ!CO7</f>
        <v>24235</v>
      </c>
      <c r="EX55" s="138"/>
      <c r="EY55" s="138"/>
      <c r="EZ55" s="138"/>
      <c r="FA55" s="138"/>
      <c r="FB55" s="138"/>
      <c r="FC55" s="138"/>
      <c r="FD55" s="138"/>
      <c r="FE55" s="138"/>
      <c r="FF55" s="138"/>
      <c r="FG55" s="138"/>
      <c r="FH55" s="138"/>
      <c r="FI55" s="138"/>
      <c r="FJ55" s="138"/>
      <c r="FK55" s="139"/>
      <c r="FL55" s="137">
        <f>データ!CP7</f>
        <v>26538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52.9</v>
      </c>
      <c r="HH55" s="129"/>
      <c r="HI55" s="129"/>
      <c r="HJ55" s="129"/>
      <c r="HK55" s="129"/>
      <c r="HL55" s="129"/>
      <c r="HM55" s="129"/>
      <c r="HN55" s="129"/>
      <c r="HO55" s="129"/>
      <c r="HP55" s="129"/>
      <c r="HQ55" s="129"/>
      <c r="HR55" s="129"/>
      <c r="HS55" s="129"/>
      <c r="HT55" s="129"/>
      <c r="HU55" s="130"/>
      <c r="HV55" s="128">
        <f>データ!CY7</f>
        <v>53.9</v>
      </c>
      <c r="HW55" s="129"/>
      <c r="HX55" s="129"/>
      <c r="HY55" s="129"/>
      <c r="HZ55" s="129"/>
      <c r="IA55" s="129"/>
      <c r="IB55" s="129"/>
      <c r="IC55" s="129"/>
      <c r="ID55" s="129"/>
      <c r="IE55" s="129"/>
      <c r="IF55" s="129"/>
      <c r="IG55" s="129"/>
      <c r="IH55" s="129"/>
      <c r="II55" s="129"/>
      <c r="IJ55" s="130"/>
      <c r="IK55" s="128">
        <f>データ!CZ7</f>
        <v>52.5</v>
      </c>
      <c r="IL55" s="129"/>
      <c r="IM55" s="129"/>
      <c r="IN55" s="129"/>
      <c r="IO55" s="129"/>
      <c r="IP55" s="129"/>
      <c r="IQ55" s="129"/>
      <c r="IR55" s="129"/>
      <c r="IS55" s="129"/>
      <c r="IT55" s="129"/>
      <c r="IU55" s="129"/>
      <c r="IV55" s="129"/>
      <c r="IW55" s="129"/>
      <c r="IX55" s="129"/>
      <c r="IY55" s="130"/>
      <c r="IZ55" s="128">
        <f>データ!DA7</f>
        <v>49.2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23.3</v>
      </c>
      <c r="KV55" s="129"/>
      <c r="KW55" s="129"/>
      <c r="KX55" s="129"/>
      <c r="KY55" s="129"/>
      <c r="KZ55" s="129"/>
      <c r="LA55" s="129"/>
      <c r="LB55" s="129"/>
      <c r="LC55" s="129"/>
      <c r="LD55" s="129"/>
      <c r="LE55" s="129"/>
      <c r="LF55" s="129"/>
      <c r="LG55" s="129"/>
      <c r="LH55" s="129"/>
      <c r="LI55" s="130"/>
      <c r="LJ55" s="128">
        <f>データ!DJ7</f>
        <v>24.1</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21.2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179</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81.8</v>
      </c>
      <c r="V79" s="141"/>
      <c r="W79" s="141"/>
      <c r="X79" s="141"/>
      <c r="Y79" s="141"/>
      <c r="Z79" s="141"/>
      <c r="AA79" s="141"/>
      <c r="AB79" s="141"/>
      <c r="AC79" s="141"/>
      <c r="AD79" s="141"/>
      <c r="AE79" s="141"/>
      <c r="AF79" s="141"/>
      <c r="AG79" s="141"/>
      <c r="AH79" s="141"/>
      <c r="AI79" s="141"/>
      <c r="AJ79" s="141"/>
      <c r="AK79" s="141"/>
      <c r="AL79" s="141"/>
      <c r="AM79" s="141"/>
      <c r="AN79" s="141">
        <f>データ!DT7</f>
        <v>86.1</v>
      </c>
      <c r="AO79" s="141"/>
      <c r="AP79" s="141"/>
      <c r="AQ79" s="141"/>
      <c r="AR79" s="141"/>
      <c r="AS79" s="141"/>
      <c r="AT79" s="141"/>
      <c r="AU79" s="141"/>
      <c r="AV79" s="141"/>
      <c r="AW79" s="141"/>
      <c r="AX79" s="141"/>
      <c r="AY79" s="141"/>
      <c r="AZ79" s="141"/>
      <c r="BA79" s="141"/>
      <c r="BB79" s="141"/>
      <c r="BC79" s="141"/>
      <c r="BD79" s="141"/>
      <c r="BE79" s="141"/>
      <c r="BF79" s="141"/>
      <c r="BG79" s="141">
        <f>データ!DU7</f>
        <v>87</v>
      </c>
      <c r="BH79" s="141"/>
      <c r="BI79" s="141"/>
      <c r="BJ79" s="141"/>
      <c r="BK79" s="141"/>
      <c r="BL79" s="141"/>
      <c r="BM79" s="141"/>
      <c r="BN79" s="141"/>
      <c r="BO79" s="141"/>
      <c r="BP79" s="141"/>
      <c r="BQ79" s="141"/>
      <c r="BR79" s="141"/>
      <c r="BS79" s="141"/>
      <c r="BT79" s="141"/>
      <c r="BU79" s="141"/>
      <c r="BV79" s="141"/>
      <c r="BW79" s="141"/>
      <c r="BX79" s="141"/>
      <c r="BY79" s="141"/>
      <c r="BZ79" s="141">
        <f>データ!DV7</f>
        <v>84.9</v>
      </c>
      <c r="CA79" s="141"/>
      <c r="CB79" s="141"/>
      <c r="CC79" s="141"/>
      <c r="CD79" s="141"/>
      <c r="CE79" s="141"/>
      <c r="CF79" s="141"/>
      <c r="CG79" s="141"/>
      <c r="CH79" s="141"/>
      <c r="CI79" s="141"/>
      <c r="CJ79" s="141"/>
      <c r="CK79" s="141"/>
      <c r="CL79" s="141"/>
      <c r="CM79" s="141"/>
      <c r="CN79" s="141"/>
      <c r="CO79" s="141"/>
      <c r="CP79" s="141"/>
      <c r="CQ79" s="141"/>
      <c r="CR79" s="141"/>
      <c r="CS79" s="141">
        <f>データ!DW7</f>
        <v>74.3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79</v>
      </c>
      <c r="EP79" s="141"/>
      <c r="EQ79" s="141"/>
      <c r="ER79" s="141"/>
      <c r="ES79" s="141"/>
      <c r="ET79" s="141"/>
      <c r="EU79" s="141"/>
      <c r="EV79" s="141"/>
      <c r="EW79" s="141"/>
      <c r="EX79" s="141"/>
      <c r="EY79" s="141"/>
      <c r="EZ79" s="141"/>
      <c r="FA79" s="141"/>
      <c r="FB79" s="141"/>
      <c r="FC79" s="141"/>
      <c r="FD79" s="141"/>
      <c r="FE79" s="141"/>
      <c r="FF79" s="141"/>
      <c r="FG79" s="141"/>
      <c r="FH79" s="141">
        <f>データ!EE7</f>
        <v>80.2</v>
      </c>
      <c r="FI79" s="141"/>
      <c r="FJ79" s="141"/>
      <c r="FK79" s="141"/>
      <c r="FL79" s="141"/>
      <c r="FM79" s="141"/>
      <c r="FN79" s="141"/>
      <c r="FO79" s="141"/>
      <c r="FP79" s="141"/>
      <c r="FQ79" s="141"/>
      <c r="FR79" s="141"/>
      <c r="FS79" s="141"/>
      <c r="FT79" s="141"/>
      <c r="FU79" s="141"/>
      <c r="FV79" s="141"/>
      <c r="FW79" s="141"/>
      <c r="FX79" s="141"/>
      <c r="FY79" s="141"/>
      <c r="FZ79" s="141"/>
      <c r="GA79" s="141">
        <f>データ!EF7</f>
        <v>82.1</v>
      </c>
      <c r="GB79" s="141"/>
      <c r="GC79" s="141"/>
      <c r="GD79" s="141"/>
      <c r="GE79" s="141"/>
      <c r="GF79" s="141"/>
      <c r="GG79" s="141"/>
      <c r="GH79" s="141"/>
      <c r="GI79" s="141"/>
      <c r="GJ79" s="141"/>
      <c r="GK79" s="141"/>
      <c r="GL79" s="141"/>
      <c r="GM79" s="141"/>
      <c r="GN79" s="141"/>
      <c r="GO79" s="141"/>
      <c r="GP79" s="141"/>
      <c r="GQ79" s="141"/>
      <c r="GR79" s="141"/>
      <c r="GS79" s="141"/>
      <c r="GT79" s="141">
        <f>データ!EG7</f>
        <v>78.2</v>
      </c>
      <c r="GU79" s="141"/>
      <c r="GV79" s="141"/>
      <c r="GW79" s="141"/>
      <c r="GX79" s="141"/>
      <c r="GY79" s="141"/>
      <c r="GZ79" s="141"/>
      <c r="HA79" s="141"/>
      <c r="HB79" s="141"/>
      <c r="HC79" s="141"/>
      <c r="HD79" s="141"/>
      <c r="HE79" s="141"/>
      <c r="HF79" s="141"/>
      <c r="HG79" s="141"/>
      <c r="HH79" s="141"/>
      <c r="HI79" s="141"/>
      <c r="HJ79" s="141"/>
      <c r="HK79" s="141"/>
      <c r="HL79" s="141"/>
      <c r="HM79" s="141">
        <f>データ!EH7</f>
        <v>70.400000000000006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12884860</v>
      </c>
      <c r="JK79" s="140"/>
      <c r="JL79" s="140"/>
      <c r="JM79" s="140"/>
      <c r="JN79" s="140"/>
      <c r="JO79" s="140"/>
      <c r="JP79" s="140"/>
      <c r="JQ79" s="140"/>
      <c r="JR79" s="140"/>
      <c r="JS79" s="140"/>
      <c r="JT79" s="140"/>
      <c r="JU79" s="140"/>
      <c r="JV79" s="140"/>
      <c r="JW79" s="140"/>
      <c r="JX79" s="140"/>
      <c r="JY79" s="140"/>
      <c r="JZ79" s="140"/>
      <c r="KA79" s="140"/>
      <c r="KB79" s="140"/>
      <c r="KC79" s="140">
        <f>データ!EP7</f>
        <v>13132996</v>
      </c>
      <c r="KD79" s="140"/>
      <c r="KE79" s="140"/>
      <c r="KF79" s="140"/>
      <c r="KG79" s="140"/>
      <c r="KH79" s="140"/>
      <c r="KI79" s="140"/>
      <c r="KJ79" s="140"/>
      <c r="KK79" s="140"/>
      <c r="KL79" s="140"/>
      <c r="KM79" s="140"/>
      <c r="KN79" s="140"/>
      <c r="KO79" s="140"/>
      <c r="KP79" s="140"/>
      <c r="KQ79" s="140"/>
      <c r="KR79" s="140"/>
      <c r="KS79" s="140"/>
      <c r="KT79" s="140"/>
      <c r="KU79" s="140"/>
      <c r="KV79" s="140">
        <f>データ!EQ7</f>
        <v>13530983</v>
      </c>
      <c r="KW79" s="140"/>
      <c r="KX79" s="140"/>
      <c r="KY79" s="140"/>
      <c r="KZ79" s="140"/>
      <c r="LA79" s="140"/>
      <c r="LB79" s="140"/>
      <c r="LC79" s="140"/>
      <c r="LD79" s="140"/>
      <c r="LE79" s="140"/>
      <c r="LF79" s="140"/>
      <c r="LG79" s="140"/>
      <c r="LH79" s="140"/>
      <c r="LI79" s="140"/>
      <c r="LJ79" s="140"/>
      <c r="LK79" s="140"/>
      <c r="LL79" s="140"/>
      <c r="LM79" s="140"/>
      <c r="LN79" s="140"/>
      <c r="LO79" s="140">
        <f>データ!ER7</f>
        <v>13945281</v>
      </c>
      <c r="LP79" s="140"/>
      <c r="LQ79" s="140"/>
      <c r="LR79" s="140"/>
      <c r="LS79" s="140"/>
      <c r="LT79" s="140"/>
      <c r="LU79" s="140"/>
      <c r="LV79" s="140"/>
      <c r="LW79" s="140"/>
      <c r="LX79" s="140"/>
      <c r="LY79" s="140"/>
      <c r="LZ79" s="140"/>
      <c r="MA79" s="140"/>
      <c r="MB79" s="140"/>
      <c r="MC79" s="140"/>
      <c r="MD79" s="140"/>
      <c r="ME79" s="140"/>
      <c r="MF79" s="140"/>
      <c r="MG79" s="140"/>
      <c r="MH79" s="140">
        <f>データ!ES7</f>
        <v>16153521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71.099999999999994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48164556</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MtXWGi0rSbDUv59Mjm8CZmONGeopcltJutSPxqFcqKDyKSLWMIgrI50t7X2aMTJTw37xU4CekhmLna1WDcKWg==" saltValue="nTxS9VyrJx2wKwHx07Idv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147</v>
      </c>
      <c r="AY5" s="52" t="s">
        <v>148</v>
      </c>
      <c r="AZ5" s="52" t="s">
        <v>149</v>
      </c>
      <c r="BA5" s="52" t="s">
        <v>150</v>
      </c>
      <c r="BB5" s="52" t="s">
        <v>151</v>
      </c>
      <c r="BC5" s="52" t="s">
        <v>152</v>
      </c>
      <c r="BD5" s="52" t="s">
        <v>153</v>
      </c>
      <c r="BE5" s="52" t="s">
        <v>154</v>
      </c>
      <c r="BF5" s="52" t="s">
        <v>144</v>
      </c>
      <c r="BG5" s="52" t="s">
        <v>145</v>
      </c>
      <c r="BH5" s="52" t="s">
        <v>155</v>
      </c>
      <c r="BI5" s="52" t="s">
        <v>147</v>
      </c>
      <c r="BJ5" s="52" t="s">
        <v>148</v>
      </c>
      <c r="BK5" s="52" t="s">
        <v>149</v>
      </c>
      <c r="BL5" s="52" t="s">
        <v>150</v>
      </c>
      <c r="BM5" s="52" t="s">
        <v>151</v>
      </c>
      <c r="BN5" s="52" t="s">
        <v>152</v>
      </c>
      <c r="BO5" s="52" t="s">
        <v>153</v>
      </c>
      <c r="BP5" s="52" t="s">
        <v>154</v>
      </c>
      <c r="BQ5" s="52" t="s">
        <v>144</v>
      </c>
      <c r="BR5" s="52" t="s">
        <v>145</v>
      </c>
      <c r="BS5" s="52" t="s">
        <v>146</v>
      </c>
      <c r="BT5" s="52" t="s">
        <v>147</v>
      </c>
      <c r="BU5" s="52" t="s">
        <v>148</v>
      </c>
      <c r="BV5" s="52" t="s">
        <v>149</v>
      </c>
      <c r="BW5" s="52" t="s">
        <v>150</v>
      </c>
      <c r="BX5" s="52" t="s">
        <v>151</v>
      </c>
      <c r="BY5" s="52" t="s">
        <v>152</v>
      </c>
      <c r="BZ5" s="52" t="s">
        <v>153</v>
      </c>
      <c r="CA5" s="52" t="s">
        <v>154</v>
      </c>
      <c r="CB5" s="52" t="s">
        <v>144</v>
      </c>
      <c r="CC5" s="52" t="s">
        <v>145</v>
      </c>
      <c r="CD5" s="52" t="s">
        <v>146</v>
      </c>
      <c r="CE5" s="52" t="s">
        <v>147</v>
      </c>
      <c r="CF5" s="52" t="s">
        <v>148</v>
      </c>
      <c r="CG5" s="52" t="s">
        <v>149</v>
      </c>
      <c r="CH5" s="52" t="s">
        <v>150</v>
      </c>
      <c r="CI5" s="52" t="s">
        <v>151</v>
      </c>
      <c r="CJ5" s="52" t="s">
        <v>152</v>
      </c>
      <c r="CK5" s="52" t="s">
        <v>153</v>
      </c>
      <c r="CL5" s="52" t="s">
        <v>154</v>
      </c>
      <c r="CM5" s="52" t="s">
        <v>144</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154</v>
      </c>
      <c r="DI5" s="52" t="s">
        <v>144</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146</v>
      </c>
      <c r="EH5" s="52" t="s">
        <v>147</v>
      </c>
      <c r="EI5" s="52" t="s">
        <v>148</v>
      </c>
      <c r="EJ5" s="52" t="s">
        <v>149</v>
      </c>
      <c r="EK5" s="52" t="s">
        <v>150</v>
      </c>
      <c r="EL5" s="52" t="s">
        <v>151</v>
      </c>
      <c r="EM5" s="52" t="s">
        <v>152</v>
      </c>
      <c r="EN5" s="52" t="s">
        <v>156</v>
      </c>
      <c r="EO5" s="52" t="s">
        <v>154</v>
      </c>
      <c r="EP5" s="52" t="s">
        <v>144</v>
      </c>
      <c r="EQ5" s="52" t="s">
        <v>145</v>
      </c>
      <c r="ER5" s="52" t="s">
        <v>146</v>
      </c>
      <c r="ES5" s="52" t="s">
        <v>147</v>
      </c>
      <c r="ET5" s="52" t="s">
        <v>148</v>
      </c>
      <c r="EU5" s="52" t="s">
        <v>149</v>
      </c>
      <c r="EV5" s="52" t="s">
        <v>150</v>
      </c>
      <c r="EW5" s="52" t="s">
        <v>151</v>
      </c>
      <c r="EX5" s="52" t="s">
        <v>152</v>
      </c>
      <c r="EY5" s="52" t="s">
        <v>153</v>
      </c>
    </row>
    <row r="6" spans="1:155" s="57" customFormat="1">
      <c r="A6" s="38" t="s">
        <v>157</v>
      </c>
      <c r="B6" s="53">
        <f>B8</f>
        <v>2021</v>
      </c>
      <c r="C6" s="53">
        <f t="shared" ref="C6:M6" si="2">C8</f>
        <v>477500</v>
      </c>
      <c r="D6" s="53">
        <f t="shared" si="2"/>
        <v>46</v>
      </c>
      <c r="E6" s="53">
        <f t="shared" si="2"/>
        <v>6</v>
      </c>
      <c r="F6" s="53">
        <f t="shared" si="2"/>
        <v>0</v>
      </c>
      <c r="G6" s="53">
        <f t="shared" si="2"/>
        <v>1</v>
      </c>
      <c r="H6" s="155" t="str">
        <f>IF(H8&lt;&gt;I8,H8,"")&amp;IF(I8&lt;&gt;J8,I8,"")&amp;"　"&amp;J8</f>
        <v>沖縄県地方独立行政法人那覇市立病院　那覇市立病院</v>
      </c>
      <c r="I6" s="156"/>
      <c r="J6" s="157"/>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35</v>
      </c>
      <c r="R6" s="53" t="str">
        <f t="shared" si="3"/>
        <v>対象</v>
      </c>
      <c r="S6" s="53" t="str">
        <f t="shared" si="3"/>
        <v>ド 透 I 未 訓 ガ</v>
      </c>
      <c r="T6" s="53" t="str">
        <f t="shared" si="3"/>
        <v>救 臨 が 地 輪</v>
      </c>
      <c r="U6" s="54" t="str">
        <f>U8</f>
        <v>-</v>
      </c>
      <c r="V6" s="54">
        <f>V8</f>
        <v>31452</v>
      </c>
      <c r="W6" s="53" t="str">
        <f>W8</f>
        <v>非該当</v>
      </c>
      <c r="X6" s="53" t="str">
        <f t="shared" ref="X6" si="4">X8</f>
        <v>非該当</v>
      </c>
      <c r="Y6" s="53" t="str">
        <f t="shared" si="3"/>
        <v>７：１</v>
      </c>
      <c r="Z6" s="54">
        <f t="shared" si="3"/>
        <v>470</v>
      </c>
      <c r="AA6" s="54" t="str">
        <f t="shared" si="3"/>
        <v>-</v>
      </c>
      <c r="AB6" s="54" t="str">
        <f t="shared" si="3"/>
        <v>-</v>
      </c>
      <c r="AC6" s="54" t="str">
        <f t="shared" si="3"/>
        <v>-</v>
      </c>
      <c r="AD6" s="54" t="str">
        <f t="shared" si="3"/>
        <v>-</v>
      </c>
      <c r="AE6" s="54">
        <f t="shared" si="3"/>
        <v>470</v>
      </c>
      <c r="AF6" s="54">
        <f t="shared" si="3"/>
        <v>455</v>
      </c>
      <c r="AG6" s="54" t="str">
        <f t="shared" si="3"/>
        <v>-</v>
      </c>
      <c r="AH6" s="54">
        <f t="shared" si="3"/>
        <v>455</v>
      </c>
      <c r="AI6" s="55">
        <f>IF(AI8="-",NA(),AI8)</f>
        <v>101.5</v>
      </c>
      <c r="AJ6" s="55">
        <f t="shared" ref="AJ6:AR6" si="5">IF(AJ8="-",NA(),AJ8)</f>
        <v>104.4</v>
      </c>
      <c r="AK6" s="55">
        <f t="shared" si="5"/>
        <v>103.7</v>
      </c>
      <c r="AL6" s="55">
        <f t="shared" si="5"/>
        <v>108.4</v>
      </c>
      <c r="AM6" s="55">
        <f t="shared" si="5"/>
        <v>113.7</v>
      </c>
      <c r="AN6" s="55">
        <f t="shared" si="5"/>
        <v>98.7</v>
      </c>
      <c r="AO6" s="55">
        <f t="shared" si="5"/>
        <v>99</v>
      </c>
      <c r="AP6" s="55">
        <f t="shared" si="5"/>
        <v>99</v>
      </c>
      <c r="AQ6" s="55">
        <f t="shared" si="5"/>
        <v>103.9</v>
      </c>
      <c r="AR6" s="55">
        <f t="shared" si="5"/>
        <v>106.6</v>
      </c>
      <c r="AS6" s="55" t="str">
        <f>IF(AS8="-","【-】","【"&amp;SUBSTITUTE(TEXT(AS8,"#,##0.0"),"-","△")&amp;"】")</f>
        <v>【106.2】</v>
      </c>
      <c r="AT6" s="55">
        <f>IF(AT8="-",NA(),AT8)</f>
        <v>98.5</v>
      </c>
      <c r="AU6" s="55">
        <f t="shared" ref="AU6:BC6" si="6">IF(AU8="-",NA(),AU8)</f>
        <v>101.7</v>
      </c>
      <c r="AV6" s="55">
        <f t="shared" si="6"/>
        <v>101</v>
      </c>
      <c r="AW6" s="55">
        <f t="shared" si="6"/>
        <v>92.3</v>
      </c>
      <c r="AX6" s="55">
        <f t="shared" si="6"/>
        <v>90.3</v>
      </c>
      <c r="AY6" s="55">
        <f t="shared" si="6"/>
        <v>92.1</v>
      </c>
      <c r="AZ6" s="55">
        <f t="shared" si="6"/>
        <v>92.3</v>
      </c>
      <c r="BA6" s="55">
        <f t="shared" si="6"/>
        <v>92.4</v>
      </c>
      <c r="BB6" s="55">
        <f t="shared" si="6"/>
        <v>87.5</v>
      </c>
      <c r="BC6" s="55">
        <f t="shared" si="6"/>
        <v>89.4</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89.1</v>
      </c>
      <c r="BQ6" s="55">
        <f t="shared" ref="BQ6:BY6" si="8">IF(BQ8="-",NA(),BQ8)</f>
        <v>94.2</v>
      </c>
      <c r="BR6" s="55">
        <f t="shared" si="8"/>
        <v>93.7</v>
      </c>
      <c r="BS6" s="55">
        <f t="shared" si="8"/>
        <v>79.5</v>
      </c>
      <c r="BT6" s="55">
        <f t="shared" si="8"/>
        <v>73.900000000000006</v>
      </c>
      <c r="BU6" s="55">
        <f t="shared" si="8"/>
        <v>77</v>
      </c>
      <c r="BV6" s="55">
        <f t="shared" si="8"/>
        <v>77.599999999999994</v>
      </c>
      <c r="BW6" s="55">
        <f t="shared" si="8"/>
        <v>77</v>
      </c>
      <c r="BX6" s="55">
        <f t="shared" si="8"/>
        <v>68.400000000000006</v>
      </c>
      <c r="BY6" s="55">
        <f t="shared" si="8"/>
        <v>68.2</v>
      </c>
      <c r="BZ6" s="55" t="str">
        <f>IF(BZ8="-","【-】","【"&amp;SUBSTITUTE(TEXT(BZ8,"#,##0.0"),"-","△")&amp;"】")</f>
        <v>【67.1】</v>
      </c>
      <c r="CA6" s="56">
        <f>IF(CA8="-",NA(),CA8)</f>
        <v>59446</v>
      </c>
      <c r="CB6" s="56">
        <f t="shared" ref="CB6:CJ6" si="9">IF(CB8="-",NA(),CB8)</f>
        <v>61266</v>
      </c>
      <c r="CC6" s="56">
        <f t="shared" si="9"/>
        <v>62397</v>
      </c>
      <c r="CD6" s="56">
        <f t="shared" si="9"/>
        <v>68028</v>
      </c>
      <c r="CE6" s="56">
        <f t="shared" si="9"/>
        <v>74090</v>
      </c>
      <c r="CF6" s="56">
        <f t="shared" si="9"/>
        <v>56892</v>
      </c>
      <c r="CG6" s="56">
        <f t="shared" si="9"/>
        <v>59108</v>
      </c>
      <c r="CH6" s="56">
        <f t="shared" si="9"/>
        <v>60271</v>
      </c>
      <c r="CI6" s="56">
        <f t="shared" si="9"/>
        <v>63766</v>
      </c>
      <c r="CJ6" s="56">
        <f t="shared" si="9"/>
        <v>66386</v>
      </c>
      <c r="CK6" s="55" t="str">
        <f>IF(CK8="-","【-】","【"&amp;SUBSTITUTE(TEXT(CK8,"#,##0"),"-","△")&amp;"】")</f>
        <v>【59,287】</v>
      </c>
      <c r="CL6" s="56">
        <f>IF(CL8="-",NA(),CL8)</f>
        <v>18146</v>
      </c>
      <c r="CM6" s="56">
        <f t="shared" ref="CM6:CU6" si="10">IF(CM8="-",NA(),CM8)</f>
        <v>18779</v>
      </c>
      <c r="CN6" s="56">
        <f t="shared" si="10"/>
        <v>19477</v>
      </c>
      <c r="CO6" s="56">
        <f t="shared" si="10"/>
        <v>24235</v>
      </c>
      <c r="CP6" s="56">
        <f t="shared" si="10"/>
        <v>26538</v>
      </c>
      <c r="CQ6" s="56">
        <f t="shared" si="10"/>
        <v>15171</v>
      </c>
      <c r="CR6" s="56">
        <f t="shared" si="10"/>
        <v>15887</v>
      </c>
      <c r="CS6" s="56">
        <f t="shared" si="10"/>
        <v>16979</v>
      </c>
      <c r="CT6" s="56">
        <f t="shared" si="10"/>
        <v>18423</v>
      </c>
      <c r="CU6" s="56">
        <f t="shared" si="10"/>
        <v>19190</v>
      </c>
      <c r="CV6" s="55" t="str">
        <f>IF(CV8="-","【-】","【"&amp;SUBSTITUTE(TEXT(CV8,"#,##0"),"-","△")&amp;"】")</f>
        <v>【17,202】</v>
      </c>
      <c r="CW6" s="55">
        <f>IF(CW8="-",NA(),CW8)</f>
        <v>55.8</v>
      </c>
      <c r="CX6" s="55">
        <f t="shared" ref="CX6:DF6" si="11">IF(CX8="-",NA(),CX8)</f>
        <v>52.9</v>
      </c>
      <c r="CY6" s="55">
        <f t="shared" si="11"/>
        <v>53.9</v>
      </c>
      <c r="CZ6" s="55">
        <f t="shared" si="11"/>
        <v>52.5</v>
      </c>
      <c r="DA6" s="55">
        <f t="shared" si="11"/>
        <v>49.2</v>
      </c>
      <c r="DB6" s="55">
        <f t="shared" si="11"/>
        <v>53.8</v>
      </c>
      <c r="DC6" s="55">
        <f t="shared" si="11"/>
        <v>53</v>
      </c>
      <c r="DD6" s="55">
        <f t="shared" si="11"/>
        <v>53</v>
      </c>
      <c r="DE6" s="55">
        <f t="shared" si="11"/>
        <v>56.7</v>
      </c>
      <c r="DF6" s="55">
        <f t="shared" si="11"/>
        <v>54.2</v>
      </c>
      <c r="DG6" s="55" t="str">
        <f>IF(DG8="-","【-】","【"&amp;SUBSTITUTE(TEXT(DG8,"#,##0.0"),"-","△")&amp;"】")</f>
        <v>【56.4】</v>
      </c>
      <c r="DH6" s="55">
        <f>IF(DH8="-",NA(),DH8)</f>
        <v>22.5</v>
      </c>
      <c r="DI6" s="55">
        <f t="shared" ref="DI6:DQ6" si="12">IF(DI8="-",NA(),DI8)</f>
        <v>23.3</v>
      </c>
      <c r="DJ6" s="55">
        <f t="shared" si="12"/>
        <v>24.1</v>
      </c>
      <c r="DK6" s="55">
        <f t="shared" si="12"/>
        <v>22.1</v>
      </c>
      <c r="DL6" s="55">
        <f t="shared" si="12"/>
        <v>21.2</v>
      </c>
      <c r="DM6" s="55">
        <f t="shared" si="12"/>
        <v>25.4</v>
      </c>
      <c r="DN6" s="55">
        <f t="shared" si="12"/>
        <v>25.8</v>
      </c>
      <c r="DO6" s="55">
        <f t="shared" si="12"/>
        <v>26.4</v>
      </c>
      <c r="DP6" s="55">
        <f t="shared" si="12"/>
        <v>26.2</v>
      </c>
      <c r="DQ6" s="55">
        <f t="shared" si="12"/>
        <v>26.3</v>
      </c>
      <c r="DR6" s="55" t="str">
        <f>IF(DR8="-","【-】","【"&amp;SUBSTITUTE(TEXT(DR8,"#,##0.0"),"-","△")&amp;"】")</f>
        <v>【24.8】</v>
      </c>
      <c r="DS6" s="55">
        <f>IF(DS8="-",NA(),DS8)</f>
        <v>81.8</v>
      </c>
      <c r="DT6" s="55">
        <f t="shared" ref="DT6:EB6" si="13">IF(DT8="-",NA(),DT8)</f>
        <v>86.1</v>
      </c>
      <c r="DU6" s="55">
        <f t="shared" si="13"/>
        <v>87</v>
      </c>
      <c r="DV6" s="55">
        <f t="shared" si="13"/>
        <v>84.9</v>
      </c>
      <c r="DW6" s="55">
        <f t="shared" si="13"/>
        <v>74.3</v>
      </c>
      <c r="DX6" s="55">
        <f t="shared" si="13"/>
        <v>52.7</v>
      </c>
      <c r="DY6" s="55">
        <f t="shared" si="13"/>
        <v>53.7</v>
      </c>
      <c r="DZ6" s="55">
        <f t="shared" si="13"/>
        <v>56.4</v>
      </c>
      <c r="EA6" s="55">
        <f t="shared" si="13"/>
        <v>56.8</v>
      </c>
      <c r="EB6" s="55">
        <f t="shared" si="13"/>
        <v>58.5</v>
      </c>
      <c r="EC6" s="55" t="str">
        <f>IF(EC8="-","【-】","【"&amp;SUBSTITUTE(TEXT(EC8,"#,##0.0"),"-","△")&amp;"】")</f>
        <v>【56.0】</v>
      </c>
      <c r="ED6" s="55">
        <f>IF(ED8="-",NA(),ED8)</f>
        <v>79</v>
      </c>
      <c r="EE6" s="55">
        <f t="shared" ref="EE6:EM6" si="14">IF(EE8="-",NA(),EE8)</f>
        <v>80.2</v>
      </c>
      <c r="EF6" s="55">
        <f t="shared" si="14"/>
        <v>82.1</v>
      </c>
      <c r="EG6" s="55">
        <f t="shared" si="14"/>
        <v>78.2</v>
      </c>
      <c r="EH6" s="55">
        <f t="shared" si="14"/>
        <v>70.400000000000006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12884860</v>
      </c>
      <c r="EP6" s="56">
        <f t="shared" ref="EP6:EX6" si="15">IF(EP8="-",NA(),EP8)</f>
        <v>13132996</v>
      </c>
      <c r="EQ6" s="56">
        <f t="shared" si="15"/>
        <v>13530983</v>
      </c>
      <c r="ER6" s="56">
        <f t="shared" si="15"/>
        <v>13945281</v>
      </c>
      <c r="ES6" s="56">
        <f t="shared" si="15"/>
        <v>16153521</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158</v>
      </c>
      <c r="B7" s="53">
        <f t="shared" ref="B7:AH7" si="16">B8</f>
        <v>2021</v>
      </c>
      <c r="C7" s="53">
        <f t="shared" si="16"/>
        <v>477500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35</v>
      </c>
      <c r="R7" s="53" t="str">
        <f t="shared" si="16"/>
        <v>対象</v>
      </c>
      <c r="S7" s="53" t="str">
        <f t="shared" si="16"/>
        <v>ド 透 I 未 訓 ガ</v>
      </c>
      <c r="T7" s="53" t="str">
        <f t="shared" si="16"/>
        <v>救 臨 が 地 輪</v>
      </c>
      <c r="U7" s="54" t="str">
        <f>U8</f>
        <v>-</v>
      </c>
      <c r="V7" s="54">
        <f>V8</f>
        <v>31452</v>
      </c>
      <c r="W7" s="53" t="str">
        <f>W8</f>
        <v>非該当</v>
      </c>
      <c r="X7" s="53" t="str">
        <f t="shared" si="16"/>
        <v>非該当</v>
      </c>
      <c r="Y7" s="53" t="str">
        <f t="shared" si="16"/>
        <v>７：１</v>
      </c>
      <c r="Z7" s="54">
        <f t="shared" si="16"/>
        <v>470</v>
      </c>
      <c r="AA7" s="54" t="str">
        <f t="shared" si="16"/>
        <v>-</v>
      </c>
      <c r="AB7" s="54" t="str">
        <f t="shared" si="16"/>
        <v>-</v>
      </c>
      <c r="AC7" s="54" t="str">
        <f t="shared" si="16"/>
        <v>-</v>
      </c>
      <c r="AD7" s="54" t="str">
        <f t="shared" si="16"/>
        <v>-</v>
      </c>
      <c r="AE7" s="54">
        <f t="shared" si="16"/>
        <v>470</v>
      </c>
      <c r="AF7" s="54">
        <f t="shared" si="16"/>
        <v>455</v>
      </c>
      <c r="AG7" s="54" t="str">
        <f t="shared" si="16"/>
        <v>-</v>
      </c>
      <c r="AH7" s="54">
        <f t="shared" si="16"/>
        <v>455</v>
      </c>
      <c r="AI7" s="55">
        <f>AI8</f>
        <v>101.5</v>
      </c>
      <c r="AJ7" s="55">
        <f t="shared" ref="AJ7:AR7" si="17">AJ8</f>
        <v>104.4</v>
      </c>
      <c r="AK7" s="55">
        <f t="shared" si="17"/>
        <v>103.7</v>
      </c>
      <c r="AL7" s="55">
        <f t="shared" si="17"/>
        <v>108.4</v>
      </c>
      <c r="AM7" s="55">
        <f t="shared" si="17"/>
        <v>113.7</v>
      </c>
      <c r="AN7" s="55">
        <f t="shared" si="17"/>
        <v>98.7</v>
      </c>
      <c r="AO7" s="55">
        <f t="shared" si="17"/>
        <v>99</v>
      </c>
      <c r="AP7" s="55">
        <f t="shared" si="17"/>
        <v>99</v>
      </c>
      <c r="AQ7" s="55">
        <f t="shared" si="17"/>
        <v>103.9</v>
      </c>
      <c r="AR7" s="55">
        <f t="shared" si="17"/>
        <v>106.6</v>
      </c>
      <c r="AS7" s="55"/>
      <c r="AT7" s="55">
        <f>AT8</f>
        <v>98.5</v>
      </c>
      <c r="AU7" s="55">
        <f t="shared" ref="AU7:BC7" si="18">AU8</f>
        <v>101.7</v>
      </c>
      <c r="AV7" s="55">
        <f t="shared" si="18"/>
        <v>101</v>
      </c>
      <c r="AW7" s="55">
        <f t="shared" si="18"/>
        <v>92.3</v>
      </c>
      <c r="AX7" s="55">
        <f t="shared" si="18"/>
        <v>90.3</v>
      </c>
      <c r="AY7" s="55">
        <f t="shared" si="18"/>
        <v>92.1</v>
      </c>
      <c r="AZ7" s="55">
        <f t="shared" si="18"/>
        <v>92.3</v>
      </c>
      <c r="BA7" s="55">
        <f t="shared" si="18"/>
        <v>92.4</v>
      </c>
      <c r="BB7" s="55">
        <f t="shared" si="18"/>
        <v>87.5</v>
      </c>
      <c r="BC7" s="55">
        <f t="shared" si="18"/>
        <v>89.4</v>
      </c>
      <c r="BD7" s="55"/>
      <c r="BE7" s="55">
        <f>BE8</f>
        <v>0</v>
      </c>
      <c r="BF7" s="55">
        <f t="shared" ref="BF7:BN7" si="19">BF8</f>
        <v>0</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89.1</v>
      </c>
      <c r="BQ7" s="55">
        <f t="shared" ref="BQ7:BY7" si="20">BQ8</f>
        <v>94.2</v>
      </c>
      <c r="BR7" s="55">
        <f t="shared" si="20"/>
        <v>93.7</v>
      </c>
      <c r="BS7" s="55">
        <f t="shared" si="20"/>
        <v>79.5</v>
      </c>
      <c r="BT7" s="55">
        <f t="shared" si="20"/>
        <v>73.900000000000006</v>
      </c>
      <c r="BU7" s="55">
        <f t="shared" si="20"/>
        <v>77</v>
      </c>
      <c r="BV7" s="55">
        <f t="shared" si="20"/>
        <v>77.599999999999994</v>
      </c>
      <c r="BW7" s="55">
        <f t="shared" si="20"/>
        <v>77</v>
      </c>
      <c r="BX7" s="55">
        <f t="shared" si="20"/>
        <v>68.400000000000006</v>
      </c>
      <c r="BY7" s="55">
        <f t="shared" si="20"/>
        <v>68.2</v>
      </c>
      <c r="BZ7" s="55"/>
      <c r="CA7" s="56">
        <f>CA8</f>
        <v>59446</v>
      </c>
      <c r="CB7" s="56">
        <f t="shared" ref="CB7:CJ7" si="21">CB8</f>
        <v>61266</v>
      </c>
      <c r="CC7" s="56">
        <f t="shared" si="21"/>
        <v>62397</v>
      </c>
      <c r="CD7" s="56">
        <f t="shared" si="21"/>
        <v>68028</v>
      </c>
      <c r="CE7" s="56">
        <f t="shared" si="21"/>
        <v>74090</v>
      </c>
      <c r="CF7" s="56">
        <f t="shared" si="21"/>
        <v>56892</v>
      </c>
      <c r="CG7" s="56">
        <f t="shared" si="21"/>
        <v>59108</v>
      </c>
      <c r="CH7" s="56">
        <f t="shared" si="21"/>
        <v>60271</v>
      </c>
      <c r="CI7" s="56">
        <f t="shared" si="21"/>
        <v>63766</v>
      </c>
      <c r="CJ7" s="56">
        <f t="shared" si="21"/>
        <v>66386</v>
      </c>
      <c r="CK7" s="55"/>
      <c r="CL7" s="56">
        <f>CL8</f>
        <v>18146</v>
      </c>
      <c r="CM7" s="56">
        <f t="shared" ref="CM7:CU7" si="22">CM8</f>
        <v>18779</v>
      </c>
      <c r="CN7" s="56">
        <f t="shared" si="22"/>
        <v>19477</v>
      </c>
      <c r="CO7" s="56">
        <f t="shared" si="22"/>
        <v>24235</v>
      </c>
      <c r="CP7" s="56">
        <f t="shared" si="22"/>
        <v>26538</v>
      </c>
      <c r="CQ7" s="56">
        <f t="shared" si="22"/>
        <v>15171</v>
      </c>
      <c r="CR7" s="56">
        <f t="shared" si="22"/>
        <v>15887</v>
      </c>
      <c r="CS7" s="56">
        <f t="shared" si="22"/>
        <v>16979</v>
      </c>
      <c r="CT7" s="56">
        <f t="shared" si="22"/>
        <v>18423</v>
      </c>
      <c r="CU7" s="56">
        <f t="shared" si="22"/>
        <v>19190</v>
      </c>
      <c r="CV7" s="55"/>
      <c r="CW7" s="55">
        <f>CW8</f>
        <v>55.8</v>
      </c>
      <c r="CX7" s="55">
        <f t="shared" ref="CX7:DF7" si="23">CX8</f>
        <v>52.9</v>
      </c>
      <c r="CY7" s="55">
        <f t="shared" si="23"/>
        <v>53.9</v>
      </c>
      <c r="CZ7" s="55">
        <f t="shared" si="23"/>
        <v>52.5</v>
      </c>
      <c r="DA7" s="55">
        <f t="shared" si="23"/>
        <v>49.2</v>
      </c>
      <c r="DB7" s="55">
        <f t="shared" si="23"/>
        <v>53.8</v>
      </c>
      <c r="DC7" s="55">
        <f t="shared" si="23"/>
        <v>53</v>
      </c>
      <c r="DD7" s="55">
        <f t="shared" si="23"/>
        <v>53</v>
      </c>
      <c r="DE7" s="55">
        <f t="shared" si="23"/>
        <v>56.7</v>
      </c>
      <c r="DF7" s="55">
        <f t="shared" si="23"/>
        <v>54.2</v>
      </c>
      <c r="DG7" s="55"/>
      <c r="DH7" s="55">
        <f>DH8</f>
        <v>22.5</v>
      </c>
      <c r="DI7" s="55">
        <f t="shared" ref="DI7:DQ7" si="24">DI8</f>
        <v>23.3</v>
      </c>
      <c r="DJ7" s="55">
        <f t="shared" si="24"/>
        <v>24.1</v>
      </c>
      <c r="DK7" s="55">
        <f t="shared" si="24"/>
        <v>22.1</v>
      </c>
      <c r="DL7" s="55">
        <f t="shared" si="24"/>
        <v>21.2</v>
      </c>
      <c r="DM7" s="55">
        <f t="shared" si="24"/>
        <v>25.4</v>
      </c>
      <c r="DN7" s="55">
        <f t="shared" si="24"/>
        <v>25.8</v>
      </c>
      <c r="DO7" s="55">
        <f t="shared" si="24"/>
        <v>26.4</v>
      </c>
      <c r="DP7" s="55">
        <f t="shared" si="24"/>
        <v>26.2</v>
      </c>
      <c r="DQ7" s="55">
        <f t="shared" si="24"/>
        <v>26.3</v>
      </c>
      <c r="DR7" s="55"/>
      <c r="DS7" s="55">
        <f>DS8</f>
        <v>81.8</v>
      </c>
      <c r="DT7" s="55">
        <f t="shared" ref="DT7:EB7" si="25">DT8</f>
        <v>86.1</v>
      </c>
      <c r="DU7" s="55">
        <f t="shared" si="25"/>
        <v>87</v>
      </c>
      <c r="DV7" s="55">
        <f t="shared" si="25"/>
        <v>84.9</v>
      </c>
      <c r="DW7" s="55">
        <f t="shared" si="25"/>
        <v>74.3</v>
      </c>
      <c r="DX7" s="55">
        <f t="shared" si="25"/>
        <v>52.7</v>
      </c>
      <c r="DY7" s="55">
        <f t="shared" si="25"/>
        <v>53.7</v>
      </c>
      <c r="DZ7" s="55">
        <f t="shared" si="25"/>
        <v>56.4</v>
      </c>
      <c r="EA7" s="55">
        <f t="shared" si="25"/>
        <v>56.8</v>
      </c>
      <c r="EB7" s="55">
        <f t="shared" si="25"/>
        <v>58.5</v>
      </c>
      <c r="EC7" s="55"/>
      <c r="ED7" s="55">
        <f>ED8</f>
        <v>79</v>
      </c>
      <c r="EE7" s="55">
        <f t="shared" ref="EE7:EM7" si="26">EE8</f>
        <v>80.2</v>
      </c>
      <c r="EF7" s="55">
        <f t="shared" si="26"/>
        <v>82.1</v>
      </c>
      <c r="EG7" s="55">
        <f t="shared" si="26"/>
        <v>78.2</v>
      </c>
      <c r="EH7" s="55">
        <f t="shared" si="26"/>
        <v>70.400000000000006</v>
      </c>
      <c r="EI7" s="55">
        <f t="shared" si="26"/>
        <v>68.400000000000006</v>
      </c>
      <c r="EJ7" s="55">
        <f t="shared" si="26"/>
        <v>69.3</v>
      </c>
      <c r="EK7" s="55">
        <f t="shared" si="26"/>
        <v>71.099999999999994</v>
      </c>
      <c r="EL7" s="55">
        <f t="shared" si="26"/>
        <v>69.8</v>
      </c>
      <c r="EM7" s="55">
        <f t="shared" si="26"/>
        <v>69.7</v>
      </c>
      <c r="EN7" s="55"/>
      <c r="EO7" s="56">
        <f>EO8</f>
        <v>12884860</v>
      </c>
      <c r="EP7" s="56">
        <f t="shared" ref="EP7:EX7" si="27">EP8</f>
        <v>13132996</v>
      </c>
      <c r="EQ7" s="56">
        <f t="shared" si="27"/>
        <v>13530983</v>
      </c>
      <c r="ER7" s="56">
        <f t="shared" si="27"/>
        <v>13945281</v>
      </c>
      <c r="ES7" s="56">
        <f t="shared" si="27"/>
        <v>16153521</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477500</v>
      </c>
      <c r="D8" s="58">
        <v>46</v>
      </c>
      <c r="E8" s="58">
        <v>6</v>
      </c>
      <c r="F8" s="58">
        <v>0</v>
      </c>
      <c r="G8" s="58">
        <v>1</v>
      </c>
      <c r="H8" s="58" t="s">
        <v>159</v>
      </c>
      <c r="I8" s="58" t="s">
        <v>160</v>
      </c>
      <c r="J8" s="58" t="s">
        <v>161</v>
      </c>
      <c r="K8" s="58" t="s">
        <v>162</v>
      </c>
      <c r="L8" s="58" t="s">
        <v>163</v>
      </c>
      <c r="M8" s="58" t="s">
        <v>164</v>
      </c>
      <c r="N8" s="58" t="s">
        <v>165</v>
      </c>
      <c r="O8" s="58" t="s">
        <v>166</v>
      </c>
      <c r="P8" s="58" t="s">
        <v>167</v>
      </c>
      <c r="Q8" s="59">
        <v>35</v>
      </c>
      <c r="R8" s="58" t="s">
        <v>168</v>
      </c>
      <c r="S8" s="58" t="s">
        <v>169</v>
      </c>
      <c r="T8" s="58" t="s">
        <v>170</v>
      </c>
      <c r="U8" s="59" t="s">
        <v>39</v>
      </c>
      <c r="V8" s="59">
        <v>31452</v>
      </c>
      <c r="W8" s="58" t="s">
        <v>171</v>
      </c>
      <c r="X8" s="58" t="s">
        <v>171</v>
      </c>
      <c r="Y8" s="60" t="s">
        <v>172</v>
      </c>
      <c r="Z8" s="59">
        <v>470</v>
      </c>
      <c r="AA8" s="59" t="s">
        <v>39</v>
      </c>
      <c r="AB8" s="59" t="s">
        <v>39</v>
      </c>
      <c r="AC8" s="59" t="s">
        <v>39</v>
      </c>
      <c r="AD8" s="59" t="s">
        <v>39</v>
      </c>
      <c r="AE8" s="59">
        <v>470</v>
      </c>
      <c r="AF8" s="59">
        <v>455</v>
      </c>
      <c r="AG8" s="59" t="s">
        <v>39</v>
      </c>
      <c r="AH8" s="59">
        <v>455</v>
      </c>
      <c r="AI8" s="61">
        <v>101.5</v>
      </c>
      <c r="AJ8" s="61">
        <v>104.4</v>
      </c>
      <c r="AK8" s="61">
        <v>103.7</v>
      </c>
      <c r="AL8" s="61">
        <v>108.4</v>
      </c>
      <c r="AM8" s="61">
        <v>113.7</v>
      </c>
      <c r="AN8" s="61">
        <v>98.7</v>
      </c>
      <c r="AO8" s="61">
        <v>99</v>
      </c>
      <c r="AP8" s="61">
        <v>99</v>
      </c>
      <c r="AQ8" s="61">
        <v>103.9</v>
      </c>
      <c r="AR8" s="61">
        <v>106.6</v>
      </c>
      <c r="AS8" s="61">
        <v>106.2</v>
      </c>
      <c r="AT8" s="61">
        <v>98.5</v>
      </c>
      <c r="AU8" s="61">
        <v>101.7</v>
      </c>
      <c r="AV8" s="61">
        <v>101</v>
      </c>
      <c r="AW8" s="61">
        <v>92.3</v>
      </c>
      <c r="AX8" s="61">
        <v>90.3</v>
      </c>
      <c r="AY8" s="61">
        <v>92.1</v>
      </c>
      <c r="AZ8" s="61">
        <v>92.3</v>
      </c>
      <c r="BA8" s="61">
        <v>92.4</v>
      </c>
      <c r="BB8" s="61">
        <v>87.5</v>
      </c>
      <c r="BC8" s="61">
        <v>89.4</v>
      </c>
      <c r="BD8" s="61">
        <v>86.6</v>
      </c>
      <c r="BE8" s="62">
        <v>0</v>
      </c>
      <c r="BF8" s="62">
        <v>0</v>
      </c>
      <c r="BG8" s="62">
        <v>0</v>
      </c>
      <c r="BH8" s="62">
        <v>0</v>
      </c>
      <c r="BI8" s="62">
        <v>0</v>
      </c>
      <c r="BJ8" s="62">
        <v>40.200000000000003</v>
      </c>
      <c r="BK8" s="62">
        <v>40.4</v>
      </c>
      <c r="BL8" s="62">
        <v>40.1</v>
      </c>
      <c r="BM8" s="62">
        <v>40.799999999999997</v>
      </c>
      <c r="BN8" s="62">
        <v>40.4</v>
      </c>
      <c r="BO8" s="62">
        <v>70.7</v>
      </c>
      <c r="BP8" s="61">
        <v>89.1</v>
      </c>
      <c r="BQ8" s="61">
        <v>94.2</v>
      </c>
      <c r="BR8" s="61">
        <v>93.7</v>
      </c>
      <c r="BS8" s="61">
        <v>79.5</v>
      </c>
      <c r="BT8" s="61">
        <v>73.900000000000006</v>
      </c>
      <c r="BU8" s="61">
        <v>77</v>
      </c>
      <c r="BV8" s="61">
        <v>77.599999999999994</v>
      </c>
      <c r="BW8" s="61">
        <v>77</v>
      </c>
      <c r="BX8" s="61">
        <v>68.400000000000006</v>
      </c>
      <c r="BY8" s="61">
        <v>68.2</v>
      </c>
      <c r="BZ8" s="61">
        <v>67.099999999999994</v>
      </c>
      <c r="CA8" s="62">
        <v>59446</v>
      </c>
      <c r="CB8" s="62">
        <v>61266</v>
      </c>
      <c r="CC8" s="62">
        <v>62397</v>
      </c>
      <c r="CD8" s="62">
        <v>68028</v>
      </c>
      <c r="CE8" s="62">
        <v>74090</v>
      </c>
      <c r="CF8" s="62">
        <v>56892</v>
      </c>
      <c r="CG8" s="62">
        <v>59108</v>
      </c>
      <c r="CH8" s="62">
        <v>60271</v>
      </c>
      <c r="CI8" s="62">
        <v>63766</v>
      </c>
      <c r="CJ8" s="62">
        <v>66386</v>
      </c>
      <c r="CK8" s="61">
        <v>59287</v>
      </c>
      <c r="CL8" s="62">
        <v>18146</v>
      </c>
      <c r="CM8" s="62">
        <v>18779</v>
      </c>
      <c r="CN8" s="62">
        <v>19477</v>
      </c>
      <c r="CO8" s="62">
        <v>24235</v>
      </c>
      <c r="CP8" s="62">
        <v>26538</v>
      </c>
      <c r="CQ8" s="62">
        <v>15171</v>
      </c>
      <c r="CR8" s="62">
        <v>15887</v>
      </c>
      <c r="CS8" s="62">
        <v>16979</v>
      </c>
      <c r="CT8" s="62">
        <v>18423</v>
      </c>
      <c r="CU8" s="62">
        <v>19190</v>
      </c>
      <c r="CV8" s="61">
        <v>17202</v>
      </c>
      <c r="CW8" s="62">
        <v>55.8</v>
      </c>
      <c r="CX8" s="62">
        <v>52.9</v>
      </c>
      <c r="CY8" s="62">
        <v>53.9</v>
      </c>
      <c r="CZ8" s="62">
        <v>52.5</v>
      </c>
      <c r="DA8" s="62">
        <v>49.2</v>
      </c>
      <c r="DB8" s="62">
        <v>53.8</v>
      </c>
      <c r="DC8" s="62">
        <v>53</v>
      </c>
      <c r="DD8" s="62">
        <v>53</v>
      </c>
      <c r="DE8" s="62">
        <v>56.7</v>
      </c>
      <c r="DF8" s="62">
        <v>54.2</v>
      </c>
      <c r="DG8" s="62">
        <v>56.4</v>
      </c>
      <c r="DH8" s="62">
        <v>22.5</v>
      </c>
      <c r="DI8" s="62">
        <v>23.3</v>
      </c>
      <c r="DJ8" s="62">
        <v>24.1</v>
      </c>
      <c r="DK8" s="62">
        <v>22.1</v>
      </c>
      <c r="DL8" s="62">
        <v>21.2</v>
      </c>
      <c r="DM8" s="62">
        <v>25.4</v>
      </c>
      <c r="DN8" s="62">
        <v>25.8</v>
      </c>
      <c r="DO8" s="62">
        <v>26.4</v>
      </c>
      <c r="DP8" s="62">
        <v>26.2</v>
      </c>
      <c r="DQ8" s="62">
        <v>26.3</v>
      </c>
      <c r="DR8" s="62">
        <v>24.8</v>
      </c>
      <c r="DS8" s="61">
        <v>81.8</v>
      </c>
      <c r="DT8" s="61">
        <v>86.1</v>
      </c>
      <c r="DU8" s="61">
        <v>87</v>
      </c>
      <c r="DV8" s="61">
        <v>84.9</v>
      </c>
      <c r="DW8" s="61">
        <v>74.3</v>
      </c>
      <c r="DX8" s="61">
        <v>52.7</v>
      </c>
      <c r="DY8" s="61">
        <v>53.7</v>
      </c>
      <c r="DZ8" s="61">
        <v>56.4</v>
      </c>
      <c r="EA8" s="61">
        <v>56.8</v>
      </c>
      <c r="EB8" s="61">
        <v>58.5</v>
      </c>
      <c r="EC8" s="61">
        <v>56</v>
      </c>
      <c r="ED8" s="61">
        <v>79</v>
      </c>
      <c r="EE8" s="61">
        <v>80.2</v>
      </c>
      <c r="EF8" s="61">
        <v>82.1</v>
      </c>
      <c r="EG8" s="61">
        <v>78.2</v>
      </c>
      <c r="EH8" s="61">
        <v>70.400000000000006</v>
      </c>
      <c r="EI8" s="61">
        <v>68.400000000000006</v>
      </c>
      <c r="EJ8" s="61">
        <v>69.3</v>
      </c>
      <c r="EK8" s="61">
        <v>71.099999999999994</v>
      </c>
      <c r="EL8" s="61">
        <v>69.8</v>
      </c>
      <c r="EM8" s="61">
        <v>69.7</v>
      </c>
      <c r="EN8" s="61">
        <v>70.7</v>
      </c>
      <c r="EO8" s="62">
        <v>12884860</v>
      </c>
      <c r="EP8" s="62">
        <v>13132996</v>
      </c>
      <c r="EQ8" s="62">
        <v>13530983</v>
      </c>
      <c r="ER8" s="62">
        <v>13945281</v>
      </c>
      <c r="ES8" s="62">
        <v>16153521</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egmainhx</cp:lastModifiedBy>
  <cp:lastPrinted>2023-01-19T01:08:51Z</cp:lastPrinted>
  <dcterms:created xsi:type="dcterms:W3CDTF">2023-01-18T07:29:57Z</dcterms:created>
  <dcterms:modified xsi:type="dcterms:W3CDTF">2023-01-19T02:09:22Z</dcterms:modified>
</cp:coreProperties>
</file>